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5" windowHeight="7680" activeTab="0"/>
  </bookViews>
  <sheets>
    <sheet name="eliminacje" sheetId="1" r:id="rId1"/>
    <sheet name="klasyfikacja_końcowa" sheetId="2" r:id="rId2"/>
  </sheets>
  <definedNames>
    <definedName name="_xlnm.Print_Area" localSheetId="0">'eliminacje'!$M$1:$AD$57</definedName>
    <definedName name="_xlnm.Print_Area" localSheetId="1">'klasyfikacja_końcowa'!$A$1:$B$28</definedName>
  </definedNames>
  <calcPr fullCalcOnLoad="1"/>
</workbook>
</file>

<file path=xl/sharedStrings.xml><?xml version="1.0" encoding="utf-8"?>
<sst xmlns="http://schemas.openxmlformats.org/spreadsheetml/2006/main" count="385" uniqueCount="127">
  <si>
    <t>L.p.</t>
  </si>
  <si>
    <t>Godzina</t>
  </si>
  <si>
    <t>Boisko</t>
  </si>
  <si>
    <t>Grupa</t>
  </si>
  <si>
    <t>Mecz pomiędzy</t>
  </si>
  <si>
    <t>Wynik</t>
  </si>
  <si>
    <t>Punkty</t>
  </si>
  <si>
    <t xml:space="preserve">Bramki </t>
  </si>
  <si>
    <t>Miejsce</t>
  </si>
  <si>
    <t>E</t>
  </si>
  <si>
    <t>-</t>
  </si>
  <si>
    <t>:</t>
  </si>
  <si>
    <t>F</t>
  </si>
  <si>
    <t>A1</t>
  </si>
  <si>
    <t>A2</t>
  </si>
  <si>
    <t>A3</t>
  </si>
  <si>
    <t>A</t>
  </si>
  <si>
    <t>B</t>
  </si>
  <si>
    <t>C</t>
  </si>
  <si>
    <t>D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</si>
  <si>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</si>
  <si>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</si>
  <si>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</si>
  <si>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</si>
  <si>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</si>
  <si>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</si>
  <si>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</si>
  <si>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</si>
  <si>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</si>
  <si>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</si>
  <si>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</si>
  <si>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</si>
  <si>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</si>
  <si>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</si>
  <si>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</si>
  <si>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DEKORACJA</t>
  </si>
  <si>
    <t>Grupa A Chłopcy Starsi</t>
  </si>
  <si>
    <t>Grupa B Chłopcy Starsi</t>
  </si>
  <si>
    <t>Dziewczęta młodsze</t>
  </si>
  <si>
    <t>Chłopcy młodsi:</t>
  </si>
  <si>
    <t>Dziewczęta starsze:</t>
  </si>
  <si>
    <t>Chłopcy starsi:</t>
  </si>
  <si>
    <t>Miejsca 5-8:</t>
  </si>
  <si>
    <t xml:space="preserve">KLASYFIKACJA KOŃCOWA 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</si>
  <si>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</si>
  <si>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</si>
  <si>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</si>
  <si>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</si>
  <si>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</si>
  <si>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</si>
  <si>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</si>
  <si>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</si>
  <si>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</si>
  <si>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</si>
  <si>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Gimn. Nr 4 Bełchatów</t>
  </si>
  <si>
    <t>Gimn. Gminy Kutno</t>
  </si>
  <si>
    <t>LZS Moszczenica</t>
  </si>
  <si>
    <t>Jedynka Opoczno</t>
  </si>
  <si>
    <t>Gimn. 44 Łódź</t>
  </si>
  <si>
    <t>Gimn. Nr 1 Rawa Maz.</t>
  </si>
  <si>
    <t>SP 5 Łask</t>
  </si>
  <si>
    <t>ORLIK XXVI LO Łódź</t>
  </si>
  <si>
    <t>ORLIK Konstantynów</t>
  </si>
  <si>
    <t>Gimn. Nr 2 Koluszki</t>
  </si>
  <si>
    <t>Gimn. Bolesławiec</t>
  </si>
  <si>
    <t>ZS Sadkowice</t>
  </si>
  <si>
    <t>ZGiSP Janiszewice</t>
  </si>
  <si>
    <t>AF Widzew Łódź</t>
  </si>
  <si>
    <t>Gimn w Zadzimiu</t>
  </si>
  <si>
    <t>Gimn w Czestkowie</t>
  </si>
  <si>
    <t>Księżak Łowicz</t>
  </si>
  <si>
    <t>SP Poddębice</t>
  </si>
  <si>
    <t>Niepokonani Bełchatów</t>
  </si>
  <si>
    <t>SP 12 Tomaszów Maz.</t>
  </si>
  <si>
    <t>FC Kanzas Konstantynów</t>
  </si>
  <si>
    <t>SP 55 Łódź</t>
  </si>
  <si>
    <t>UKS 10 Sieradz</t>
  </si>
  <si>
    <t>SP Nowy Dwór</t>
  </si>
  <si>
    <t xml:space="preserve">Piątka Zgierz </t>
  </si>
  <si>
    <t>Orlik Czestków</t>
  </si>
  <si>
    <t>Strzały Łódź</t>
  </si>
  <si>
    <t>A4</t>
  </si>
  <si>
    <t>B4</t>
  </si>
  <si>
    <t>Grupa C  Chłopcy Młodsi</t>
  </si>
  <si>
    <t>C4</t>
  </si>
  <si>
    <t>Grupa D  Chłopcy Młodsi</t>
  </si>
  <si>
    <t>D4</t>
  </si>
  <si>
    <t>Grupa E  Dziewczęta Starsze</t>
  </si>
  <si>
    <t>E4</t>
  </si>
  <si>
    <t>Grupa F  Dziewczęta Młodsze</t>
  </si>
  <si>
    <t>F4</t>
  </si>
  <si>
    <t>1/2 fin.</t>
  </si>
  <si>
    <t>III m</t>
  </si>
  <si>
    <t>I m</t>
  </si>
  <si>
    <t>Mecz nr</t>
  </si>
  <si>
    <t>15.40</t>
  </si>
  <si>
    <t>16.10</t>
  </si>
  <si>
    <t>telefon</t>
  </si>
  <si>
    <t>adres e-mail</t>
  </si>
  <si>
    <t>Opiekun /nazwisko i imię/</t>
  </si>
  <si>
    <t>I</t>
  </si>
  <si>
    <t>II</t>
  </si>
  <si>
    <t>IV</t>
  </si>
  <si>
    <t>III</t>
  </si>
  <si>
    <t>GIM. Grodzisko Dolne</t>
  </si>
  <si>
    <t>ZS Lisie Jamy</t>
  </si>
  <si>
    <t>TĘCZA Ulanów</t>
  </si>
  <si>
    <t>GIM. Nr 4 Jasło</t>
  </si>
  <si>
    <t>SP Nr 11 Dębica</t>
  </si>
  <si>
    <t>ORLIK Harasiuki</t>
  </si>
  <si>
    <t>GMINA Przemyśl</t>
  </si>
  <si>
    <t>AKADEMIA PIŁK. Stal. Wola</t>
  </si>
  <si>
    <t>PIĄTKA Dębica</t>
  </si>
  <si>
    <t>UKS TEMPO Nienaszów</t>
  </si>
  <si>
    <t>GSP Bukowsko</t>
  </si>
  <si>
    <t>SP Krasne</t>
  </si>
  <si>
    <t>UKS ŻAKI Bircza</t>
  </si>
  <si>
    <t>SP Szówsko</t>
  </si>
  <si>
    <t>SP Basznia Dolna</t>
  </si>
  <si>
    <t>ORLIK Ulanów</t>
  </si>
  <si>
    <t>MG Nr 2 Dębica</t>
  </si>
  <si>
    <t>BŁONIE Sanok</t>
  </si>
  <si>
    <t>UKS Kuryłówka</t>
  </si>
  <si>
    <t>DZIKIE KONIE Dubiecko</t>
  </si>
  <si>
    <t>ZSP Lisie Jamy</t>
  </si>
  <si>
    <t>SP Munina</t>
  </si>
  <si>
    <t>ZS Stale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</si>
</sst>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32" borderId="1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32" borderId="11" xfId="0" applyFont="1" applyFill="1" applyBorder="1" applyAlignment="1" applyProtection="1">
      <alignment horizontal="right" vertical="center" wrapText="1"/>
      <protection locked="0"/>
    </xf>
    <xf numFmtId="0" fontId="3" fillId="32" borderId="12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1" fillId="32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right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1" fillId="32" borderId="19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2" borderId="23" xfId="0" applyFont="1" applyFill="1" applyBorder="1" applyAlignment="1" applyProtection="1">
      <alignment horizontal="center" vertical="center" wrapText="1"/>
      <protection locked="0"/>
    </xf>
    <xf numFmtId="0" fontId="0" fillId="32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49" fontId="4" fillId="32" borderId="11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4" fillId="32" borderId="10" xfId="0" applyNumberFormat="1" applyFont="1" applyFill="1" applyBorder="1" applyAlignment="1" applyProtection="1">
      <alignment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9" fontId="4" fillId="32" borderId="12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32" borderId="31" xfId="0" applyFont="1" applyFill="1" applyBorder="1" applyAlignment="1" applyProtection="1">
      <alignment horizontal="right" vertical="center"/>
      <protection locked="0"/>
    </xf>
    <xf numFmtId="0" fontId="0" fillId="32" borderId="32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 vertical="center"/>
      <protection locked="0"/>
    </xf>
    <xf numFmtId="0" fontId="0" fillId="32" borderId="25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0" fillId="32" borderId="34" xfId="0" applyFont="1" applyFill="1" applyBorder="1" applyAlignment="1" applyProtection="1">
      <alignment horizontal="right" vertical="center"/>
      <protection locked="0"/>
    </xf>
    <xf numFmtId="0" fontId="0" fillId="32" borderId="35" xfId="0" applyFont="1" applyFill="1" applyBorder="1" applyAlignment="1" applyProtection="1">
      <alignment horizontal="left" vertical="center"/>
      <protection locked="0"/>
    </xf>
    <xf numFmtId="0" fontId="0" fillId="32" borderId="36" xfId="0" applyFont="1" applyFill="1" applyBorder="1" applyAlignment="1" applyProtection="1">
      <alignment horizontal="left" vertical="center"/>
      <protection locked="0"/>
    </xf>
    <xf numFmtId="0" fontId="0" fillId="32" borderId="0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horizontal="left" vertical="center"/>
      <protection locked="0"/>
    </xf>
    <xf numFmtId="0" fontId="0" fillId="32" borderId="25" xfId="0" applyFont="1" applyFill="1" applyBorder="1" applyAlignment="1" applyProtection="1">
      <alignment vertical="center"/>
      <protection locked="0"/>
    </xf>
    <xf numFmtId="0" fontId="0" fillId="32" borderId="37" xfId="0" applyFont="1" applyFill="1" applyBorder="1" applyAlignment="1" applyProtection="1">
      <alignment vertical="center"/>
      <protection locked="0"/>
    </xf>
    <xf numFmtId="0" fontId="0" fillId="32" borderId="18" xfId="0" applyFont="1" applyFill="1" applyBorder="1" applyAlignment="1" applyProtection="1">
      <alignment vertical="center"/>
      <protection locked="0"/>
    </xf>
    <xf numFmtId="0" fontId="0" fillId="32" borderId="31" xfId="0" applyFont="1" applyFill="1" applyBorder="1" applyAlignment="1" applyProtection="1">
      <alignment vertical="center"/>
      <protection locked="0"/>
    </xf>
    <xf numFmtId="0" fontId="3" fillId="32" borderId="38" xfId="0" applyFont="1" applyFill="1" applyBorder="1" applyAlignment="1" applyProtection="1">
      <alignment horizontal="left" vertical="center" wrapText="1"/>
      <protection locked="0"/>
    </xf>
    <xf numFmtId="0" fontId="3" fillId="32" borderId="39" xfId="0" applyFont="1" applyFill="1" applyBorder="1" applyAlignment="1" applyProtection="1">
      <alignment horizontal="left" vertical="center" wrapText="1"/>
      <protection locked="0"/>
    </xf>
    <xf numFmtId="0" fontId="3" fillId="32" borderId="40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right" vertical="center" wrapText="1"/>
      <protection/>
    </xf>
    <xf numFmtId="0" fontId="1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32" borderId="2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32" borderId="44" xfId="0" applyFont="1" applyFill="1" applyBorder="1" applyAlignment="1" applyProtection="1">
      <alignment horizontal="center" vertical="center"/>
      <protection/>
    </xf>
    <xf numFmtId="0" fontId="1" fillId="32" borderId="29" xfId="0" applyFont="1" applyFill="1" applyBorder="1" applyAlignment="1" applyProtection="1">
      <alignment horizontal="center" vertical="center"/>
      <protection/>
    </xf>
    <xf numFmtId="0" fontId="1" fillId="32" borderId="45" xfId="0" applyFont="1" applyFill="1" applyBorder="1" applyAlignment="1" applyProtection="1">
      <alignment horizontal="center" vertical="center"/>
      <protection/>
    </xf>
    <xf numFmtId="0" fontId="1" fillId="32" borderId="46" xfId="0" applyFont="1" applyFill="1" applyBorder="1" applyAlignment="1" applyProtection="1">
      <alignment horizontal="center" vertical="center"/>
      <protection/>
    </xf>
    <xf numFmtId="0" fontId="1" fillId="32" borderId="47" xfId="0" applyFont="1" applyFill="1" applyBorder="1" applyAlignment="1" applyProtection="1">
      <alignment horizontal="center" vertical="center"/>
      <protection/>
    </xf>
    <xf numFmtId="0" fontId="1" fillId="32" borderId="48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2" borderId="38" xfId="0" applyFont="1" applyFill="1" applyBorder="1" applyAlignment="1" applyProtection="1">
      <alignment horizontal="right" vertical="center"/>
      <protection/>
    </xf>
    <xf numFmtId="0" fontId="0" fillId="32" borderId="49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left" vertical="center"/>
      <protection/>
    </xf>
    <xf numFmtId="0" fontId="0" fillId="32" borderId="39" xfId="0" applyFont="1" applyFill="1" applyBorder="1" applyAlignment="1" applyProtection="1">
      <alignment horizontal="right" vertical="center"/>
      <protection/>
    </xf>
    <xf numFmtId="0" fontId="0" fillId="32" borderId="50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left" vertical="center"/>
      <protection/>
    </xf>
    <xf numFmtId="0" fontId="0" fillId="32" borderId="18" xfId="0" applyFont="1" applyFill="1" applyBorder="1" applyAlignment="1" applyProtection="1">
      <alignment horizontal="right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right" vertical="center"/>
      <protection/>
    </xf>
    <xf numFmtId="0" fontId="0" fillId="32" borderId="51" xfId="0" applyFont="1" applyFill="1" applyBorder="1" applyAlignment="1" applyProtection="1">
      <alignment horizontal="center" vertical="center"/>
      <protection/>
    </xf>
    <xf numFmtId="0" fontId="0" fillId="32" borderId="23" xfId="0" applyFont="1" applyFill="1" applyBorder="1" applyAlignment="1" applyProtection="1">
      <alignment horizontal="left" vertical="center"/>
      <protection/>
    </xf>
    <xf numFmtId="0" fontId="0" fillId="32" borderId="40" xfId="0" applyFont="1" applyFill="1" applyBorder="1" applyAlignment="1" applyProtection="1">
      <alignment horizontal="right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44" xfId="0" applyFont="1" applyFill="1" applyBorder="1" applyAlignment="1" applyProtection="1">
      <alignment horizontal="center" vertical="center"/>
      <protection/>
    </xf>
    <xf numFmtId="0" fontId="0" fillId="32" borderId="52" xfId="0" applyFont="1" applyFill="1" applyBorder="1" applyAlignment="1" applyProtection="1">
      <alignment horizontal="center" vertical="center"/>
      <protection/>
    </xf>
    <xf numFmtId="0" fontId="1" fillId="32" borderId="32" xfId="0" applyFont="1" applyFill="1" applyBorder="1" applyAlignment="1" applyProtection="1">
      <alignment horizontal="center" vertical="center"/>
      <protection/>
    </xf>
    <xf numFmtId="0" fontId="1" fillId="32" borderId="53" xfId="0" applyFont="1" applyFill="1" applyBorder="1" applyAlignment="1" applyProtection="1">
      <alignment horizontal="center" vertical="center"/>
      <protection/>
    </xf>
    <xf numFmtId="0" fontId="1" fillId="32" borderId="54" xfId="0" applyFont="1" applyFill="1" applyBorder="1" applyAlignment="1" applyProtection="1">
      <alignment horizontal="center" vertical="center"/>
      <protection/>
    </xf>
    <xf numFmtId="0" fontId="0" fillId="32" borderId="55" xfId="0" applyFont="1" applyFill="1" applyBorder="1" applyAlignment="1" applyProtection="1">
      <alignment horizontal="right" vertical="center"/>
      <protection/>
    </xf>
    <xf numFmtId="0" fontId="0" fillId="32" borderId="56" xfId="0" applyFont="1" applyFill="1" applyBorder="1" applyAlignment="1" applyProtection="1">
      <alignment horizontal="left" vertical="center"/>
      <protection/>
    </xf>
    <xf numFmtId="0" fontId="0" fillId="32" borderId="57" xfId="0" applyFont="1" applyFill="1" applyBorder="1" applyAlignment="1" applyProtection="1">
      <alignment horizontal="right" vertical="center"/>
      <protection/>
    </xf>
    <xf numFmtId="0" fontId="0" fillId="32" borderId="27" xfId="0" applyFont="1" applyFill="1" applyBorder="1" applyAlignment="1" applyProtection="1">
      <alignment horizontal="left" vertical="center"/>
      <protection/>
    </xf>
    <xf numFmtId="0" fontId="0" fillId="32" borderId="58" xfId="0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32" borderId="60" xfId="0" applyFont="1" applyFill="1" applyBorder="1" applyAlignment="1" applyProtection="1">
      <alignment horizontal="center" vertical="center" wrapText="1"/>
      <protection locked="0"/>
    </xf>
    <xf numFmtId="0" fontId="0" fillId="32" borderId="61" xfId="0" applyFont="1" applyFill="1" applyBorder="1" applyAlignment="1" applyProtection="1">
      <alignment horizontal="center" vertical="center" wrapText="1"/>
      <protection locked="0"/>
    </xf>
    <xf numFmtId="0" fontId="0" fillId="32" borderId="62" xfId="0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32" borderId="31" xfId="0" applyFont="1" applyFill="1" applyBorder="1" applyAlignment="1" applyProtection="1">
      <alignment horizontal="center" vertical="center"/>
      <protection locked="0"/>
    </xf>
    <xf numFmtId="0" fontId="1" fillId="33" borderId="63" xfId="0" applyFont="1" applyFill="1" applyBorder="1" applyAlignment="1" applyProtection="1">
      <alignment horizontal="center" vertical="center"/>
      <protection locked="0"/>
    </xf>
    <xf numFmtId="0" fontId="0" fillId="32" borderId="64" xfId="0" applyFont="1" applyFill="1" applyBorder="1" applyAlignment="1" applyProtection="1">
      <alignment horizontal="center" vertical="center" wrapText="1"/>
      <protection locked="0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32" borderId="6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32" borderId="63" xfId="0" applyFont="1" applyFill="1" applyBorder="1" applyAlignment="1">
      <alignment horizontal="center" vertical="center"/>
    </xf>
    <xf numFmtId="0" fontId="11" fillId="32" borderId="62" xfId="0" applyFont="1" applyFill="1" applyBorder="1" applyAlignment="1">
      <alignment horizontal="center" vertical="center"/>
    </xf>
    <xf numFmtId="0" fontId="9" fillId="32" borderId="63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 wrapText="1"/>
    </xf>
    <xf numFmtId="0" fontId="9" fillId="32" borderId="62" xfId="0" applyFon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1" fillId="32" borderId="55" xfId="0" applyFont="1" applyFill="1" applyBorder="1" applyAlignment="1" applyProtection="1">
      <alignment horizontal="center" vertical="center" wrapText="1"/>
      <protection/>
    </xf>
    <xf numFmtId="0" fontId="1" fillId="32" borderId="44" xfId="0" applyFont="1" applyFill="1" applyBorder="1" applyAlignment="1" applyProtection="1">
      <alignment horizontal="center" vertical="center" wrapText="1"/>
      <protection/>
    </xf>
    <xf numFmtId="0" fontId="1" fillId="32" borderId="43" xfId="0" applyFont="1" applyFill="1" applyBorder="1" applyAlignment="1" applyProtection="1">
      <alignment horizontal="center" vertical="center" wrapText="1"/>
      <protection/>
    </xf>
    <xf numFmtId="0" fontId="1" fillId="32" borderId="58" xfId="0" applyFont="1" applyFill="1" applyBorder="1" applyAlignment="1" applyProtection="1">
      <alignment horizontal="center" vertical="center" wrapText="1"/>
      <protection/>
    </xf>
    <xf numFmtId="0" fontId="1" fillId="32" borderId="31" xfId="0" applyFont="1" applyFill="1" applyBorder="1" applyAlignment="1" applyProtection="1">
      <alignment horizontal="center" vertical="center" wrapText="1"/>
      <protection/>
    </xf>
    <xf numFmtId="0" fontId="1" fillId="32" borderId="32" xfId="0" applyFont="1" applyFill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center" vertical="center" wrapText="1"/>
      <protection/>
    </xf>
    <xf numFmtId="0" fontId="1" fillId="32" borderId="36" xfId="0" applyFont="1" applyFill="1" applyBorder="1" applyAlignment="1" applyProtection="1">
      <alignment horizontal="center" vertical="center" wrapText="1"/>
      <protection/>
    </xf>
    <xf numFmtId="0" fontId="1" fillId="32" borderId="31" xfId="0" applyFont="1" applyFill="1" applyBorder="1" applyAlignment="1" applyProtection="1">
      <alignment horizontal="center" vertical="center" wrapText="1"/>
      <protection locked="0"/>
    </xf>
    <xf numFmtId="0" fontId="1" fillId="32" borderId="25" xfId="0" applyFont="1" applyFill="1" applyBorder="1" applyAlignment="1" applyProtection="1">
      <alignment horizontal="center" vertical="center" wrapText="1"/>
      <protection locked="0"/>
    </xf>
    <xf numFmtId="0" fontId="1" fillId="32" borderId="64" xfId="0" applyFont="1" applyFill="1" applyBorder="1" applyAlignment="1" applyProtection="1">
      <alignment horizontal="center" vertical="center" wrapText="1"/>
      <protection/>
    </xf>
    <xf numFmtId="0" fontId="1" fillId="32" borderId="67" xfId="0" applyFont="1" applyFill="1" applyBorder="1" applyAlignment="1" applyProtection="1">
      <alignment horizontal="center" vertical="center" wrapText="1"/>
      <protection/>
    </xf>
    <xf numFmtId="0" fontId="1" fillId="32" borderId="68" xfId="0" applyFont="1" applyFill="1" applyBorder="1" applyAlignment="1" applyProtection="1">
      <alignment horizontal="center" vertical="center" wrapText="1"/>
      <protection/>
    </xf>
    <xf numFmtId="0" fontId="1" fillId="32" borderId="26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" fillId="32" borderId="56" xfId="0" applyFont="1" applyFill="1" applyBorder="1" applyAlignment="1" applyProtection="1">
      <alignment horizontal="center" vertical="center" wrapText="1"/>
      <protection/>
    </xf>
    <xf numFmtId="0" fontId="1" fillId="32" borderId="69" xfId="0" applyFont="1" applyFill="1" applyBorder="1" applyAlignment="1" applyProtection="1">
      <alignment horizontal="center" vertical="center" wrapText="1"/>
      <protection/>
    </xf>
    <xf numFmtId="0" fontId="0" fillId="32" borderId="60" xfId="0" applyFont="1" applyFill="1" applyBorder="1" applyAlignment="1" applyProtection="1">
      <alignment horizontal="center" vertical="center" wrapText="1"/>
      <protection locked="0"/>
    </xf>
    <xf numFmtId="0" fontId="0" fillId="32" borderId="61" xfId="0" applyFont="1" applyFill="1" applyBorder="1" applyAlignment="1" applyProtection="1">
      <alignment horizontal="center" vertical="center" wrapText="1"/>
      <protection locked="0"/>
    </xf>
    <xf numFmtId="0" fontId="0" fillId="32" borderId="62" xfId="0" applyFont="1" applyFill="1" applyBorder="1" applyAlignment="1" applyProtection="1">
      <alignment horizontal="center" vertical="center" wrapText="1"/>
      <protection locked="0"/>
    </xf>
    <xf numFmtId="0" fontId="1" fillId="32" borderId="47" xfId="0" applyFont="1" applyFill="1" applyBorder="1" applyAlignment="1" applyProtection="1">
      <alignment horizontal="center" vertical="center"/>
      <protection/>
    </xf>
    <xf numFmtId="0" fontId="1" fillId="32" borderId="45" xfId="0" applyFont="1" applyFill="1" applyBorder="1" applyAlignment="1" applyProtection="1">
      <alignment horizontal="center" vertical="center"/>
      <protection/>
    </xf>
    <xf numFmtId="0" fontId="1" fillId="32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tabSelected="1" zoomScale="120" zoomScaleNormal="120" zoomScalePageLayoutView="0" workbookViewId="0" topLeftCell="A1">
      <selection activeCell="M11" sqref="M11"/>
    </sheetView>
  </sheetViews>
  <sheetFormatPr defaultColWidth="9.140625" defaultRowHeight="12.75"/>
  <cols>
    <col min="1" max="1" width="4.140625" style="11" customWidth="1"/>
    <col min="2" max="2" width="8.57421875" style="11" customWidth="1"/>
    <col min="3" max="3" width="6.00390625" style="11" customWidth="1"/>
    <col min="4" max="4" width="7.57421875" style="11" customWidth="1"/>
    <col min="5" max="5" width="6.57421875" style="11" customWidth="1"/>
    <col min="6" max="6" width="25.00390625" style="11" customWidth="1"/>
    <col min="7" max="7" width="1.57421875" style="11" customWidth="1"/>
    <col min="8" max="8" width="27.57421875" style="11" customWidth="1"/>
    <col min="9" max="9" width="3.28125" style="11" customWidth="1"/>
    <col min="10" max="10" width="1.7109375" style="11" customWidth="1"/>
    <col min="11" max="11" width="3.7109375" style="11" customWidth="1"/>
    <col min="12" max="12" width="2.421875" style="11" customWidth="1"/>
    <col min="13" max="13" width="27.140625" style="11" customWidth="1"/>
    <col min="14" max="14" width="3.7109375" style="11" customWidth="1"/>
    <col min="15" max="15" width="1.7109375" style="11" customWidth="1"/>
    <col min="16" max="16" width="3.00390625" style="11" customWidth="1"/>
    <col min="17" max="17" width="3.7109375" style="11" customWidth="1"/>
    <col min="18" max="18" width="1.7109375" style="11" customWidth="1"/>
    <col min="19" max="20" width="3.7109375" style="11" customWidth="1"/>
    <col min="21" max="21" width="1.7109375" style="11" customWidth="1"/>
    <col min="22" max="22" width="3.7109375" style="11" customWidth="1"/>
    <col min="23" max="23" width="3.28125" style="11" customWidth="1"/>
    <col min="24" max="24" width="2.00390625" style="11" customWidth="1"/>
    <col min="25" max="25" width="2.8515625" style="11" customWidth="1"/>
    <col min="26" max="26" width="7.140625" style="11" bestFit="1" customWidth="1"/>
    <col min="27" max="27" width="3.7109375" style="11" customWidth="1"/>
    <col min="28" max="28" width="1.7109375" style="11" customWidth="1"/>
    <col min="29" max="29" width="3.7109375" style="11" customWidth="1"/>
    <col min="30" max="30" width="8.8515625" style="11" customWidth="1"/>
    <col min="31" max="16384" width="9.140625" style="12" customWidth="1"/>
  </cols>
  <sheetData>
    <row r="1" spans="1:34" ht="13.5" thickBot="1">
      <c r="A1" s="202" t="s">
        <v>0</v>
      </c>
      <c r="B1" s="204" t="s">
        <v>1</v>
      </c>
      <c r="C1" s="210" t="s">
        <v>94</v>
      </c>
      <c r="D1" s="206" t="s">
        <v>2</v>
      </c>
      <c r="E1" s="206" t="s">
        <v>3</v>
      </c>
      <c r="F1" s="194" t="s">
        <v>4</v>
      </c>
      <c r="G1" s="195"/>
      <c r="H1" s="195"/>
      <c r="I1" s="198" t="s">
        <v>5</v>
      </c>
      <c r="J1" s="195"/>
      <c r="K1" s="199"/>
      <c r="M1" s="170" t="s">
        <v>36</v>
      </c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46"/>
      <c r="AH1" s="13"/>
    </row>
    <row r="2" spans="1:34" ht="13.5" thickBot="1">
      <c r="A2" s="203"/>
      <c r="B2" s="205"/>
      <c r="C2" s="211"/>
      <c r="D2" s="207"/>
      <c r="E2" s="207"/>
      <c r="F2" s="196"/>
      <c r="G2" s="197"/>
      <c r="H2" s="197"/>
      <c r="I2" s="200"/>
      <c r="J2" s="197"/>
      <c r="K2" s="201"/>
      <c r="M2" s="171"/>
      <c r="N2" s="112" t="s">
        <v>13</v>
      </c>
      <c r="O2" s="113"/>
      <c r="P2" s="114"/>
      <c r="Q2" s="115" t="s">
        <v>14</v>
      </c>
      <c r="R2" s="113"/>
      <c r="S2" s="114"/>
      <c r="T2" s="115" t="s">
        <v>15</v>
      </c>
      <c r="U2" s="113"/>
      <c r="V2" s="114"/>
      <c r="W2" s="115" t="s">
        <v>81</v>
      </c>
      <c r="X2" s="113"/>
      <c r="Y2" s="116"/>
      <c r="Z2" s="147" t="s">
        <v>6</v>
      </c>
      <c r="AA2" s="215" t="s">
        <v>7</v>
      </c>
      <c r="AB2" s="216"/>
      <c r="AC2" s="217"/>
      <c r="AD2" s="148" t="s">
        <v>8</v>
      </c>
      <c r="AE2" s="14"/>
      <c r="AF2" s="14"/>
      <c r="AG2" s="14"/>
      <c r="AH2" s="13"/>
    </row>
    <row r="3" spans="1:34" ht="12.75">
      <c r="A3" s="37">
        <v>1</v>
      </c>
      <c r="B3" s="212" t="s">
        <v>44</v>
      </c>
      <c r="C3" s="82">
        <v>1</v>
      </c>
      <c r="D3" s="83">
        <v>1</v>
      </c>
      <c r="E3" s="83" t="s">
        <v>16</v>
      </c>
      <c r="F3" s="84" t="str">
        <f>$M$3</f>
        <v>ORLIK Ulanów</v>
      </c>
      <c r="G3" s="85" t="s">
        <v>10</v>
      </c>
      <c r="H3" s="86" t="str">
        <f>$M$4</f>
        <v>UKS ŻAKI Bircza</v>
      </c>
      <c r="I3" s="62"/>
      <c r="J3" s="144" t="s">
        <v>11</v>
      </c>
      <c r="K3" s="63"/>
      <c r="M3" s="172" t="s">
        <v>119</v>
      </c>
      <c r="N3" s="117"/>
      <c r="O3" s="118"/>
      <c r="P3" s="119"/>
      <c r="Q3" s="120">
        <f>I3</f>
        <v>0</v>
      </c>
      <c r="R3" s="121" t="s">
        <v>11</v>
      </c>
      <c r="S3" s="122">
        <f>K3</f>
        <v>0</v>
      </c>
      <c r="T3" s="120">
        <f>I15</f>
        <v>0</v>
      </c>
      <c r="U3" s="121" t="s">
        <v>11</v>
      </c>
      <c r="V3" s="122">
        <f>K15</f>
        <v>0</v>
      </c>
      <c r="W3" s="123">
        <f>I27</f>
        <v>0</v>
      </c>
      <c r="X3" s="124" t="s">
        <v>11</v>
      </c>
      <c r="Y3" s="125">
        <f>K27</f>
        <v>0</v>
      </c>
      <c r="Z3" s="17"/>
      <c r="AA3" s="149">
        <f>SUM(Q3,T3,W3)</f>
        <v>0</v>
      </c>
      <c r="AB3" s="144" t="s">
        <v>10</v>
      </c>
      <c r="AC3" s="150">
        <f>SUM(S3,V3,Y3)</f>
        <v>0</v>
      </c>
      <c r="AD3" s="18" t="s">
        <v>100</v>
      </c>
      <c r="AE3" s="19">
        <f>IF(AD3=1,M3,IF(AD4=1,M4,IF(AD5=1,M5,)))</f>
        <v>0</v>
      </c>
      <c r="AF3" s="20">
        <f>IF(Q3&gt;S3,3,IF(Q3&lt;S3,0,IF(Q3=S3,1)))</f>
        <v>1</v>
      </c>
      <c r="AG3" s="20">
        <f>IF(T3&gt;V3,3,IF(T3&lt;V3,0,IF(T3=V3,1)))</f>
        <v>1</v>
      </c>
      <c r="AH3" s="21">
        <f>IF(W3&gt;Y3,3,IF(W3&lt;Y3,0,IF(W3=Y3,1)))</f>
        <v>1</v>
      </c>
    </row>
    <row r="4" spans="1:34" ht="12.75">
      <c r="A4" s="38">
        <v>2</v>
      </c>
      <c r="B4" s="213"/>
      <c r="C4" s="87">
        <v>2</v>
      </c>
      <c r="D4" s="88">
        <v>2</v>
      </c>
      <c r="E4" s="88" t="s">
        <v>16</v>
      </c>
      <c r="F4" s="89" t="str">
        <f>$M$5</f>
        <v>BŁONIE Sanok</v>
      </c>
      <c r="G4" s="90" t="s">
        <v>10</v>
      </c>
      <c r="H4" s="91" t="str">
        <f>$M$6</f>
        <v>ZS Stale</v>
      </c>
      <c r="I4" s="24"/>
      <c r="J4" s="124" t="s">
        <v>11</v>
      </c>
      <c r="K4" s="64"/>
      <c r="M4" s="173" t="s">
        <v>116</v>
      </c>
      <c r="N4" s="126">
        <f>K3</f>
        <v>0</v>
      </c>
      <c r="O4" s="124" t="s">
        <v>11</v>
      </c>
      <c r="P4" s="125">
        <f>I3</f>
        <v>0</v>
      </c>
      <c r="Q4" s="127"/>
      <c r="R4" s="128"/>
      <c r="S4" s="129"/>
      <c r="T4" s="123">
        <f>I28</f>
        <v>0</v>
      </c>
      <c r="U4" s="124" t="s">
        <v>11</v>
      </c>
      <c r="V4" s="125">
        <f>K28</f>
        <v>0</v>
      </c>
      <c r="W4" s="123">
        <f>I16</f>
        <v>0</v>
      </c>
      <c r="X4" s="124" t="s">
        <v>11</v>
      </c>
      <c r="Y4" s="125">
        <f>K16</f>
        <v>0</v>
      </c>
      <c r="Z4" s="25"/>
      <c r="AA4" s="151">
        <f>SUM(N4,T4,W4)</f>
        <v>0</v>
      </c>
      <c r="AB4" s="145" t="s">
        <v>10</v>
      </c>
      <c r="AC4" s="152">
        <f>SUM(P4,V4,Y4)</f>
        <v>0</v>
      </c>
      <c r="AD4" s="26" t="s">
        <v>101</v>
      </c>
      <c r="AE4" s="19" t="e">
        <f>IF(AD3=2,M3,IF(AD4=2,M4,IF(AD5=2,M5,IF(#REF!=2,#REF!))))</f>
        <v>#REF!</v>
      </c>
      <c r="AF4" s="20">
        <f>IF(N4&gt;P4,3,IF(N4&lt;P4,0,IF(N4=P4,1)))</f>
        <v>1</v>
      </c>
      <c r="AG4" s="20">
        <f>IF(T4&gt;V4,3,IF(T4&lt;V4,0,IF(T4=V4,1)))</f>
        <v>1</v>
      </c>
      <c r="AH4" s="21">
        <f>IF(W4&gt;Y4,3,IF(W4&lt;Y4,0,IF(W4=Y4,1)))</f>
        <v>1</v>
      </c>
    </row>
    <row r="5" spans="1:34" ht="12.75">
      <c r="A5" s="38">
        <v>3</v>
      </c>
      <c r="B5" s="213"/>
      <c r="C5" s="87">
        <v>3</v>
      </c>
      <c r="D5" s="88">
        <v>3</v>
      </c>
      <c r="E5" s="88" t="s">
        <v>17</v>
      </c>
      <c r="F5" s="89" t="str">
        <f>$M$10</f>
        <v>DZIKIE KONIE Dubiecko</v>
      </c>
      <c r="G5" s="90" t="s">
        <v>10</v>
      </c>
      <c r="H5" s="91" t="str">
        <f>$M$11</f>
        <v>MG Nr 2 Dębica</v>
      </c>
      <c r="I5" s="65"/>
      <c r="J5" s="141" t="s">
        <v>11</v>
      </c>
      <c r="K5" s="67"/>
      <c r="M5" s="173" t="s">
        <v>121</v>
      </c>
      <c r="N5" s="126">
        <f>K15</f>
        <v>0</v>
      </c>
      <c r="O5" s="124" t="s">
        <v>11</v>
      </c>
      <c r="P5" s="125">
        <f>I15</f>
        <v>0</v>
      </c>
      <c r="Q5" s="123">
        <f>K28</f>
        <v>0</v>
      </c>
      <c r="R5" s="124" t="s">
        <v>11</v>
      </c>
      <c r="S5" s="125">
        <f>I28</f>
        <v>0</v>
      </c>
      <c r="T5" s="127"/>
      <c r="U5" s="128"/>
      <c r="V5" s="129"/>
      <c r="W5" s="123">
        <f>I4</f>
        <v>0</v>
      </c>
      <c r="X5" s="124" t="s">
        <v>11</v>
      </c>
      <c r="Y5" s="125">
        <f>K4</f>
        <v>0</v>
      </c>
      <c r="Z5" s="25"/>
      <c r="AA5" s="151">
        <f>SUM(N5,Q5,W5)</f>
        <v>0</v>
      </c>
      <c r="AB5" s="145" t="s">
        <v>10</v>
      </c>
      <c r="AC5" s="152">
        <f>SUM(P5,S5,Y5)</f>
        <v>0</v>
      </c>
      <c r="AD5" s="26" t="s">
        <v>102</v>
      </c>
      <c r="AE5" s="19" t="e">
        <f>IF(AD3=3,M3,IF(AD4=3,M4,IF(AD5=3,M5,IF(#REF!=3,#REF!))))</f>
        <v>#REF!</v>
      </c>
      <c r="AF5" s="20">
        <f>IF(N5&gt;P5,3,IF(N5&lt;P5,0,IF(N5=P5,1)))</f>
        <v>1</v>
      </c>
      <c r="AG5" s="20">
        <f>IF(Q5&gt;S5,3,IF(Q5&lt;S5,0,IF(Q5=S5,1)))</f>
        <v>1</v>
      </c>
      <c r="AH5" s="21">
        <f>IF(W5&gt;Y5,3,IF(W5&lt;Y5,0,IF(W5=Y5,1)))</f>
        <v>1</v>
      </c>
    </row>
    <row r="6" spans="1:34" ht="12.75" customHeight="1" thickBot="1">
      <c r="A6" s="39">
        <v>4</v>
      </c>
      <c r="B6" s="214"/>
      <c r="C6" s="92">
        <v>4</v>
      </c>
      <c r="D6" s="93">
        <v>4</v>
      </c>
      <c r="E6" s="93" t="s">
        <v>17</v>
      </c>
      <c r="F6" s="94" t="str">
        <f>$M$12</f>
        <v>UKS Kuryłówka</v>
      </c>
      <c r="G6" s="95" t="s">
        <v>10</v>
      </c>
      <c r="H6" s="96" t="str">
        <f>$M$13</f>
        <v>ZSP Lisie Jamy</v>
      </c>
      <c r="I6" s="68"/>
      <c r="J6" s="145" t="s">
        <v>11</v>
      </c>
      <c r="K6" s="69"/>
      <c r="M6" s="174" t="s">
        <v>126</v>
      </c>
      <c r="N6" s="130">
        <f>K27</f>
        <v>0</v>
      </c>
      <c r="O6" s="131" t="s">
        <v>11</v>
      </c>
      <c r="P6" s="132">
        <f>I27</f>
        <v>0</v>
      </c>
      <c r="Q6" s="133">
        <f>K16</f>
        <v>0</v>
      </c>
      <c r="R6" s="131" t="s">
        <v>11</v>
      </c>
      <c r="S6" s="132">
        <f>I16</f>
        <v>0</v>
      </c>
      <c r="T6" s="133">
        <f>K4</f>
        <v>0</v>
      </c>
      <c r="U6" s="131" t="s">
        <v>11</v>
      </c>
      <c r="V6" s="132">
        <f>I4</f>
        <v>0</v>
      </c>
      <c r="W6" s="134"/>
      <c r="X6" s="135"/>
      <c r="Y6" s="136"/>
      <c r="Z6" s="28"/>
      <c r="AA6" s="133">
        <f>SUM(N6,Q6,T6)</f>
        <v>0</v>
      </c>
      <c r="AB6" s="131" t="s">
        <v>10</v>
      </c>
      <c r="AC6" s="132">
        <f>SUM(P6,S6,V6)</f>
        <v>0</v>
      </c>
      <c r="AD6" s="29" t="s">
        <v>103</v>
      </c>
      <c r="AE6" s="19" t="e">
        <f>IF(AD3=4,M3,IF(AD4=4,M4,IF(AD5=4,M5,IF(#REF!=4,#REF!))))</f>
        <v>#REF!</v>
      </c>
      <c r="AF6" s="20" t="e">
        <f>IF(#REF!&gt;#REF!,3,IF(#REF!&lt;#REF!,0,IF(#REF!=#REF!,1)))</f>
        <v>#REF!</v>
      </c>
      <c r="AG6" s="20" t="e">
        <f>IF(#REF!&gt;#REF!,3,IF(#REF!&lt;#REF!,0,IF(#REF!=#REF!,1)))</f>
        <v>#REF!</v>
      </c>
      <c r="AH6" s="21" t="e">
        <f>IF(#REF!&gt;#REF!,3,IF(#REF!&lt;#REF!,0,IF(#REF!=#REF!,1)))</f>
        <v>#REF!</v>
      </c>
    </row>
    <row r="7" spans="1:34" ht="12.75" customHeight="1" thickBot="1">
      <c r="A7" s="37">
        <v>5</v>
      </c>
      <c r="B7" s="164"/>
      <c r="C7" s="82">
        <v>5</v>
      </c>
      <c r="D7" s="83">
        <v>1</v>
      </c>
      <c r="E7" s="83" t="s">
        <v>18</v>
      </c>
      <c r="F7" s="84" t="str">
        <f>$M$17</f>
        <v>AKADEMIA PIŁK. Stal. Wola</v>
      </c>
      <c r="G7" s="85" t="s">
        <v>10</v>
      </c>
      <c r="H7" s="97" t="str">
        <f>$M$18</f>
        <v>SP Szówsko</v>
      </c>
      <c r="I7" s="62"/>
      <c r="J7" s="144" t="s">
        <v>11</v>
      </c>
      <c r="K7" s="63"/>
      <c r="M7" s="138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138"/>
      <c r="AB7" s="138"/>
      <c r="AC7" s="138"/>
      <c r="AD7" s="138"/>
      <c r="AE7" s="30"/>
      <c r="AF7" s="20"/>
      <c r="AG7" s="20"/>
      <c r="AH7" s="21"/>
    </row>
    <row r="8" spans="1:34" ht="12.75" customHeight="1" thickBot="1">
      <c r="A8" s="38">
        <v>6</v>
      </c>
      <c r="B8" s="165" t="s">
        <v>45</v>
      </c>
      <c r="C8" s="87">
        <v>6</v>
      </c>
      <c r="D8" s="88">
        <v>2</v>
      </c>
      <c r="E8" s="88" t="s">
        <v>18</v>
      </c>
      <c r="F8" s="89" t="str">
        <f>$M$19</f>
        <v>UKS TEMPO Nienaszów</v>
      </c>
      <c r="G8" s="90" t="s">
        <v>10</v>
      </c>
      <c r="H8" s="98" t="str">
        <f>$M$20</f>
        <v>UKS ŻAKI Bircza</v>
      </c>
      <c r="I8" s="24"/>
      <c r="J8" s="124" t="s">
        <v>11</v>
      </c>
      <c r="K8" s="64"/>
      <c r="M8" s="170" t="s">
        <v>37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46"/>
      <c r="AE8" s="14"/>
      <c r="AF8" s="20"/>
      <c r="AG8" s="20"/>
      <c r="AH8" s="21"/>
    </row>
    <row r="9" spans="1:34" ht="15" customHeight="1" thickBot="1">
      <c r="A9" s="38">
        <v>7</v>
      </c>
      <c r="B9" s="165"/>
      <c r="C9" s="87">
        <v>7</v>
      </c>
      <c r="D9" s="88">
        <v>3</v>
      </c>
      <c r="E9" s="88" t="s">
        <v>19</v>
      </c>
      <c r="F9" s="84" t="str">
        <f>$M$24</f>
        <v>SP Krasne</v>
      </c>
      <c r="G9" s="90" t="s">
        <v>10</v>
      </c>
      <c r="H9" s="91" t="str">
        <f>$M$25</f>
        <v>PIĄTKA Dębica</v>
      </c>
      <c r="I9" s="24"/>
      <c r="J9" s="124" t="s">
        <v>11</v>
      </c>
      <c r="K9" s="64"/>
      <c r="M9" s="171"/>
      <c r="N9" s="112" t="s">
        <v>20</v>
      </c>
      <c r="O9" s="113"/>
      <c r="P9" s="114"/>
      <c r="Q9" s="115" t="s">
        <v>21</v>
      </c>
      <c r="R9" s="113"/>
      <c r="S9" s="114"/>
      <c r="T9" s="115" t="s">
        <v>22</v>
      </c>
      <c r="U9" s="113"/>
      <c r="V9" s="114"/>
      <c r="W9" s="115" t="s">
        <v>82</v>
      </c>
      <c r="X9" s="113"/>
      <c r="Y9" s="116"/>
      <c r="Z9" s="147" t="s">
        <v>6</v>
      </c>
      <c r="AA9" s="215" t="s">
        <v>7</v>
      </c>
      <c r="AB9" s="216"/>
      <c r="AC9" s="217"/>
      <c r="AD9" s="148" t="s">
        <v>8</v>
      </c>
      <c r="AE9" s="14"/>
      <c r="AF9" s="20"/>
      <c r="AG9" s="20"/>
      <c r="AH9" s="21"/>
    </row>
    <row r="10" spans="1:34" ht="12.75" customHeight="1" thickBot="1">
      <c r="A10" s="39">
        <v>8</v>
      </c>
      <c r="B10" s="166"/>
      <c r="C10" s="99">
        <v>8</v>
      </c>
      <c r="D10" s="93">
        <v>4</v>
      </c>
      <c r="E10" s="93" t="s">
        <v>19</v>
      </c>
      <c r="F10" s="100" t="str">
        <f>$M$26</f>
        <v>SP Munina</v>
      </c>
      <c r="G10" s="95" t="s">
        <v>10</v>
      </c>
      <c r="H10" s="101" t="str">
        <f>$M$27</f>
        <v>GSP Bukowsko</v>
      </c>
      <c r="I10" s="65"/>
      <c r="J10" s="141" t="s">
        <v>11</v>
      </c>
      <c r="K10" s="67"/>
      <c r="M10" s="172" t="s">
        <v>123</v>
      </c>
      <c r="N10" s="117"/>
      <c r="O10" s="118"/>
      <c r="P10" s="119"/>
      <c r="Q10" s="120">
        <f>I5</f>
        <v>0</v>
      </c>
      <c r="R10" s="121" t="s">
        <v>11</v>
      </c>
      <c r="S10" s="122">
        <f>K5</f>
        <v>0</v>
      </c>
      <c r="T10" s="120">
        <f>I17</f>
        <v>0</v>
      </c>
      <c r="U10" s="121" t="s">
        <v>11</v>
      </c>
      <c r="V10" s="122">
        <f>K17</f>
        <v>0</v>
      </c>
      <c r="W10" s="123">
        <f>I29</f>
        <v>0</v>
      </c>
      <c r="X10" s="124" t="s">
        <v>11</v>
      </c>
      <c r="Y10" s="125">
        <f>K29</f>
        <v>0</v>
      </c>
      <c r="Z10" s="17"/>
      <c r="AA10" s="149">
        <f>SUM(Q10,T10,W10)</f>
        <v>0</v>
      </c>
      <c r="AB10" s="144" t="s">
        <v>10</v>
      </c>
      <c r="AC10" s="150">
        <f>SUM(S10,V10,Y10)</f>
        <v>0</v>
      </c>
      <c r="AD10" s="18"/>
      <c r="AE10" s="19" t="e">
        <f>IF(AD10=1,M10,IF(AD11=1,M11,IF(AD12=1,M12,IF(#REF!=1,#REF!))))</f>
        <v>#REF!</v>
      </c>
      <c r="AF10" s="20">
        <f>IF(Q10&gt;S10,3,IF(Q10&lt;S10,0,IF(Q10=S10,1)))</f>
        <v>1</v>
      </c>
      <c r="AG10" s="20">
        <f>IF(T10&gt;V10,3,IF(T10&lt;V10,0,IF(T10=V10,1)))</f>
        <v>1</v>
      </c>
      <c r="AH10" s="21">
        <f>IF(W10&gt;Y10,3,IF(W10&lt;Y10,0,IF(W10=Y10,1)))</f>
        <v>1</v>
      </c>
    </row>
    <row r="11" spans="1:34" ht="12.75">
      <c r="A11" s="37">
        <v>9</v>
      </c>
      <c r="B11" s="164"/>
      <c r="C11" s="102">
        <v>9</v>
      </c>
      <c r="D11" s="83">
        <v>1</v>
      </c>
      <c r="E11" s="83" t="s">
        <v>9</v>
      </c>
      <c r="F11" s="103" t="str">
        <f>$M$31</f>
        <v>GIM. Grodzisko Dolne</v>
      </c>
      <c r="G11" s="85" t="s">
        <v>10</v>
      </c>
      <c r="H11" s="86" t="str">
        <f>$M$32</f>
        <v>ZS Lisie Jamy</v>
      </c>
      <c r="I11" s="62"/>
      <c r="J11" s="144" t="s">
        <v>11</v>
      </c>
      <c r="K11" s="63"/>
      <c r="M11" s="173" t="s">
        <v>120</v>
      </c>
      <c r="N11" s="126">
        <f>K5</f>
        <v>0</v>
      </c>
      <c r="O11" s="124" t="s">
        <v>11</v>
      </c>
      <c r="P11" s="125">
        <f>I5</f>
        <v>0</v>
      </c>
      <c r="Q11" s="127"/>
      <c r="R11" s="128"/>
      <c r="S11" s="129"/>
      <c r="T11" s="123">
        <f>I30</f>
        <v>0</v>
      </c>
      <c r="U11" s="124" t="s">
        <v>11</v>
      </c>
      <c r="V11" s="125">
        <f>K30</f>
        <v>0</v>
      </c>
      <c r="W11" s="123">
        <f>I18</f>
        <v>0</v>
      </c>
      <c r="X11" s="124" t="s">
        <v>11</v>
      </c>
      <c r="Y11" s="125">
        <f>K18</f>
        <v>0</v>
      </c>
      <c r="Z11" s="25"/>
      <c r="AA11" s="151">
        <f>SUM(N11,T11,W11)</f>
        <v>0</v>
      </c>
      <c r="AB11" s="145" t="s">
        <v>10</v>
      </c>
      <c r="AC11" s="152">
        <f>SUM(P11,V11,Y11)</f>
        <v>0</v>
      </c>
      <c r="AD11" s="26"/>
      <c r="AE11" s="19" t="e">
        <f>IF(AD10=2,M10,IF(AD11=2,M11,IF(AD12=2,M12,IF(#REF!=2,#REF!))))</f>
        <v>#REF!</v>
      </c>
      <c r="AF11" s="20">
        <f>IF(N11&gt;P11,3,IF(N11&lt;P11,0,IF(N11=P11,1)))</f>
        <v>1</v>
      </c>
      <c r="AG11" s="20">
        <f>IF(T11&gt;V11,3,IF(T11&lt;V11,0,IF(T11=V11,1)))</f>
        <v>1</v>
      </c>
      <c r="AH11" s="21">
        <f>IF(W11&gt;Y11,3,IF(W11&lt;Y11,0,IF(W11=Y11,1)))</f>
        <v>1</v>
      </c>
    </row>
    <row r="12" spans="1:34" ht="12.75" customHeight="1">
      <c r="A12" s="38">
        <v>10</v>
      </c>
      <c r="B12" s="165" t="s">
        <v>46</v>
      </c>
      <c r="C12" s="87">
        <v>10</v>
      </c>
      <c r="D12" s="88">
        <v>2</v>
      </c>
      <c r="E12" s="88" t="s">
        <v>9</v>
      </c>
      <c r="F12" s="104" t="str">
        <f>$M$33</f>
        <v>TĘCZA Ulanów</v>
      </c>
      <c r="G12" s="90" t="s">
        <v>10</v>
      </c>
      <c r="H12" s="91" t="str">
        <f>$M$34</f>
        <v>GIM. Nr 4 Jasło</v>
      </c>
      <c r="I12" s="24"/>
      <c r="J12" s="124" t="s">
        <v>11</v>
      </c>
      <c r="K12" s="64"/>
      <c r="M12" s="173" t="s">
        <v>122</v>
      </c>
      <c r="N12" s="126">
        <f>K17</f>
        <v>0</v>
      </c>
      <c r="O12" s="124" t="s">
        <v>11</v>
      </c>
      <c r="P12" s="125">
        <f>I17</f>
        <v>0</v>
      </c>
      <c r="Q12" s="123">
        <f>K30</f>
        <v>0</v>
      </c>
      <c r="R12" s="124" t="s">
        <v>11</v>
      </c>
      <c r="S12" s="125">
        <f>I30</f>
        <v>0</v>
      </c>
      <c r="T12" s="127"/>
      <c r="U12" s="128"/>
      <c r="V12" s="129"/>
      <c r="W12" s="123">
        <f>I6</f>
        <v>0</v>
      </c>
      <c r="X12" s="124" t="s">
        <v>11</v>
      </c>
      <c r="Y12" s="125">
        <f>K6</f>
        <v>0</v>
      </c>
      <c r="Z12" s="25"/>
      <c r="AA12" s="151">
        <f>SUM(N12,Q12,W12)</f>
        <v>0</v>
      </c>
      <c r="AB12" s="145" t="s">
        <v>10</v>
      </c>
      <c r="AC12" s="152">
        <f>SUM(P12,S12,Y12)</f>
        <v>0</v>
      </c>
      <c r="AD12" s="26"/>
      <c r="AE12" s="19" t="e">
        <f>IF(AD10=3,M10,IF(AD11=3,M11,IF(AD12=3,M12,IF(#REF!=3,#REF!))))</f>
        <v>#REF!</v>
      </c>
      <c r="AF12" s="20">
        <f>IF(N12&gt;P12,3,IF(N12&lt;P12,0,IF(N12=P12,1)))</f>
        <v>1</v>
      </c>
      <c r="AG12" s="20">
        <f>IF(Q12&gt;S12,3,IF(Q12&lt;S12,0,IF(Q12=S12,1)))</f>
        <v>1</v>
      </c>
      <c r="AH12" s="21">
        <f>IF(W12&gt;Y12,3,IF(W12&lt;Y12,0,IF(W12=Y12,1)))</f>
        <v>1</v>
      </c>
    </row>
    <row r="13" spans="1:34" ht="12.75" customHeight="1" thickBot="1">
      <c r="A13" s="38">
        <v>11</v>
      </c>
      <c r="B13" s="165"/>
      <c r="C13" s="87">
        <v>11</v>
      </c>
      <c r="D13" s="88">
        <v>3</v>
      </c>
      <c r="E13" s="88" t="s">
        <v>12</v>
      </c>
      <c r="F13" s="104" t="str">
        <f>$M$38</f>
        <v>SP Nr 11 Dębica</v>
      </c>
      <c r="G13" s="90" t="s">
        <v>10</v>
      </c>
      <c r="H13" s="91" t="str">
        <f>$M$39</f>
        <v>ORLIK Harasiuki</v>
      </c>
      <c r="I13" s="24"/>
      <c r="J13" s="124" t="s">
        <v>11</v>
      </c>
      <c r="K13" s="64"/>
      <c r="M13" s="174" t="s">
        <v>124</v>
      </c>
      <c r="N13" s="130">
        <f>K29</f>
        <v>0</v>
      </c>
      <c r="O13" s="131" t="s">
        <v>11</v>
      </c>
      <c r="P13" s="132">
        <f>I29</f>
        <v>0</v>
      </c>
      <c r="Q13" s="133">
        <f>K18</f>
        <v>0</v>
      </c>
      <c r="R13" s="131" t="s">
        <v>11</v>
      </c>
      <c r="S13" s="132">
        <f>I18</f>
        <v>0</v>
      </c>
      <c r="T13" s="133">
        <f>K6</f>
        <v>0</v>
      </c>
      <c r="U13" s="131" t="s">
        <v>11</v>
      </c>
      <c r="V13" s="132">
        <f>I6</f>
        <v>0</v>
      </c>
      <c r="W13" s="134"/>
      <c r="X13" s="135"/>
      <c r="Y13" s="136"/>
      <c r="Z13" s="28"/>
      <c r="AA13" s="133">
        <f>SUM(N13,Q13,T13)</f>
        <v>0</v>
      </c>
      <c r="AB13" s="131" t="s">
        <v>10</v>
      </c>
      <c r="AC13" s="132">
        <f>SUM(P13,S13,V13)</f>
        <v>0</v>
      </c>
      <c r="AD13" s="29"/>
      <c r="AE13" s="19" t="e">
        <f>IF(AD10=4,M10,IF(AD11=4,M11,IF(AD12=4,M12,IF(#REF!=4,#REF!))))</f>
        <v>#REF!</v>
      </c>
      <c r="AF13" s="20" t="e">
        <f>IF(#REF!&gt;#REF!,3,IF(#REF!&lt;#REF!,0,IF(#REF!=#REF!,1)))</f>
        <v>#REF!</v>
      </c>
      <c r="AG13" s="20" t="e">
        <f>IF(#REF!&gt;#REF!,3,IF(#REF!&lt;#REF!,0,IF(#REF!=#REF!,1)))</f>
        <v>#REF!</v>
      </c>
      <c r="AH13" s="21" t="e">
        <f>IF(#REF!&gt;#REF!,3,IF(#REF!&lt;#REF!,0,IF(#REF!=#REF!,1)))</f>
        <v>#REF!</v>
      </c>
    </row>
    <row r="14" spans="1:34" ht="13.5" thickBot="1">
      <c r="A14" s="39">
        <v>12</v>
      </c>
      <c r="B14" s="166"/>
      <c r="C14" s="92">
        <v>12</v>
      </c>
      <c r="D14" s="93">
        <v>4</v>
      </c>
      <c r="E14" s="93" t="s">
        <v>12</v>
      </c>
      <c r="F14" s="100" t="str">
        <f>$M$40</f>
        <v>GMINA Przemyśl</v>
      </c>
      <c r="G14" s="95" t="s">
        <v>10</v>
      </c>
      <c r="H14" s="101" t="str">
        <f>$M$41</f>
        <v>SP Basznia Dolna</v>
      </c>
      <c r="I14" s="65"/>
      <c r="J14" s="141" t="s">
        <v>11</v>
      </c>
      <c r="K14" s="67"/>
      <c r="M14" s="140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/>
      <c r="AA14" s="140"/>
      <c r="AB14" s="140"/>
      <c r="AC14" s="140"/>
      <c r="AD14" s="140"/>
      <c r="AE14" s="14"/>
      <c r="AF14" s="20"/>
      <c r="AG14" s="20"/>
      <c r="AH14" s="21"/>
    </row>
    <row r="15" spans="1:34" ht="12.75" customHeight="1" thickBot="1">
      <c r="A15" s="37">
        <v>13</v>
      </c>
      <c r="B15" s="164"/>
      <c r="C15" s="82">
        <v>13</v>
      </c>
      <c r="D15" s="83">
        <v>1</v>
      </c>
      <c r="E15" s="83" t="s">
        <v>16</v>
      </c>
      <c r="F15" s="84" t="str">
        <f>$M$3</f>
        <v>ORLIK Ulanów</v>
      </c>
      <c r="G15" s="85" t="s">
        <v>10</v>
      </c>
      <c r="H15" s="86" t="str">
        <f>M5</f>
        <v>BŁONIE Sanok</v>
      </c>
      <c r="I15" s="62"/>
      <c r="J15" s="144" t="s">
        <v>11</v>
      </c>
      <c r="K15" s="63"/>
      <c r="M15" s="170" t="s">
        <v>83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46"/>
      <c r="AE15" s="14"/>
      <c r="AF15" s="20"/>
      <c r="AG15" s="20"/>
      <c r="AH15" s="21"/>
    </row>
    <row r="16" spans="1:34" ht="12.75" customHeight="1" thickBot="1">
      <c r="A16" s="38">
        <v>14</v>
      </c>
      <c r="B16" s="165" t="s">
        <v>47</v>
      </c>
      <c r="C16" s="87">
        <v>14</v>
      </c>
      <c r="D16" s="88">
        <v>2</v>
      </c>
      <c r="E16" s="88" t="s">
        <v>16</v>
      </c>
      <c r="F16" s="103" t="str">
        <f>$M$4</f>
        <v>UKS ŻAKI Bircza</v>
      </c>
      <c r="G16" s="90" t="s">
        <v>10</v>
      </c>
      <c r="H16" s="98" t="str">
        <f>M6</f>
        <v>ZS Stale</v>
      </c>
      <c r="I16" s="24"/>
      <c r="J16" s="124" t="s">
        <v>11</v>
      </c>
      <c r="K16" s="64"/>
      <c r="M16" s="171"/>
      <c r="N16" s="112" t="s">
        <v>23</v>
      </c>
      <c r="O16" s="113"/>
      <c r="P16" s="114"/>
      <c r="Q16" s="115" t="s">
        <v>24</v>
      </c>
      <c r="R16" s="113"/>
      <c r="S16" s="114"/>
      <c r="T16" s="115" t="s">
        <v>25</v>
      </c>
      <c r="U16" s="113"/>
      <c r="V16" s="114"/>
      <c r="W16" s="115" t="s">
        <v>84</v>
      </c>
      <c r="X16" s="113"/>
      <c r="Y16" s="116"/>
      <c r="Z16" s="147" t="s">
        <v>6</v>
      </c>
      <c r="AA16" s="215" t="s">
        <v>7</v>
      </c>
      <c r="AB16" s="216"/>
      <c r="AC16" s="217"/>
      <c r="AD16" s="148" t="s">
        <v>8</v>
      </c>
      <c r="AE16" s="14"/>
      <c r="AF16" s="20"/>
      <c r="AG16" s="20"/>
      <c r="AH16" s="21"/>
    </row>
    <row r="17" spans="1:34" ht="12.75" customHeight="1">
      <c r="A17" s="38">
        <v>15</v>
      </c>
      <c r="B17" s="165"/>
      <c r="C17" s="87">
        <v>15</v>
      </c>
      <c r="D17" s="88">
        <v>3</v>
      </c>
      <c r="E17" s="88" t="s">
        <v>17</v>
      </c>
      <c r="F17" s="89" t="str">
        <f>$M$10</f>
        <v>DZIKIE KONIE Dubiecko</v>
      </c>
      <c r="G17" s="90" t="s">
        <v>10</v>
      </c>
      <c r="H17" s="91" t="str">
        <f>M12</f>
        <v>UKS Kuryłówka</v>
      </c>
      <c r="I17" s="24"/>
      <c r="J17" s="124" t="s">
        <v>11</v>
      </c>
      <c r="K17" s="64"/>
      <c r="M17" s="172" t="s">
        <v>111</v>
      </c>
      <c r="N17" s="117"/>
      <c r="O17" s="118"/>
      <c r="P17" s="119"/>
      <c r="Q17" s="120">
        <f>I7</f>
        <v>0</v>
      </c>
      <c r="R17" s="121" t="s">
        <v>11</v>
      </c>
      <c r="S17" s="122">
        <f>K7</f>
        <v>0</v>
      </c>
      <c r="T17" s="120">
        <f>I19</f>
        <v>0</v>
      </c>
      <c r="U17" s="121" t="s">
        <v>11</v>
      </c>
      <c r="V17" s="122">
        <f>K19</f>
        <v>0</v>
      </c>
      <c r="W17" s="123">
        <f>I31</f>
        <v>0</v>
      </c>
      <c r="X17" s="124" t="s">
        <v>11</v>
      </c>
      <c r="Y17" s="125">
        <f>K31</f>
        <v>0</v>
      </c>
      <c r="Z17" s="17"/>
      <c r="AA17" s="149">
        <f>SUM(Q17,T17,W17)</f>
        <v>0</v>
      </c>
      <c r="AB17" s="144" t="s">
        <v>10</v>
      </c>
      <c r="AC17" s="150">
        <f>SUM(S17,V17,Y17)</f>
        <v>0</v>
      </c>
      <c r="AD17" s="18"/>
      <c r="AE17" s="19" t="e">
        <f>IF(AD16=1,M16,IF(AD17=1,M17,IF(AD18=1,M18,IF(#REF!=1,#REF!))))</f>
        <v>#REF!</v>
      </c>
      <c r="AF17" s="20">
        <f>IF(Q16&gt;S16,3,IF(Q16&lt;S16,0,IF(Q16=S16,1)))</f>
        <v>3</v>
      </c>
      <c r="AG17" s="20">
        <f>IF(T16&gt;V16,3,IF(T16&lt;V16,0,IF(T16=V16,1)))</f>
        <v>3</v>
      </c>
      <c r="AH17" s="21">
        <f>IF(W16&gt;Y16,3,IF(W16&lt;Y16,0,IF(W16=Y16,1)))</f>
        <v>3</v>
      </c>
    </row>
    <row r="18" spans="1:34" ht="12.75" customHeight="1" thickBot="1">
      <c r="A18" s="39">
        <v>16</v>
      </c>
      <c r="B18" s="166"/>
      <c r="C18" s="99">
        <v>16</v>
      </c>
      <c r="D18" s="93">
        <v>4</v>
      </c>
      <c r="E18" s="93" t="s">
        <v>17</v>
      </c>
      <c r="F18" s="94" t="str">
        <f>$M$11</f>
        <v>MG Nr 2 Dębica</v>
      </c>
      <c r="G18" s="95" t="s">
        <v>10</v>
      </c>
      <c r="H18" s="96" t="str">
        <f>M13</f>
        <v>ZSP Lisie Jamy</v>
      </c>
      <c r="I18" s="65"/>
      <c r="J18" s="141" t="s">
        <v>11</v>
      </c>
      <c r="K18" s="67"/>
      <c r="M18" s="173" t="s">
        <v>117</v>
      </c>
      <c r="N18" s="126">
        <f>K7</f>
        <v>0</v>
      </c>
      <c r="O18" s="124" t="s">
        <v>11</v>
      </c>
      <c r="P18" s="125">
        <f>I7</f>
        <v>0</v>
      </c>
      <c r="Q18" s="127"/>
      <c r="R18" s="128"/>
      <c r="S18" s="129"/>
      <c r="T18" s="123">
        <f>I32</f>
        <v>0</v>
      </c>
      <c r="U18" s="124" t="s">
        <v>11</v>
      </c>
      <c r="V18" s="125">
        <f>K32</f>
        <v>0</v>
      </c>
      <c r="W18" s="123">
        <f>I20</f>
        <v>0</v>
      </c>
      <c r="X18" s="124" t="s">
        <v>11</v>
      </c>
      <c r="Y18" s="125">
        <f>K20</f>
        <v>0</v>
      </c>
      <c r="Z18" s="25"/>
      <c r="AA18" s="151">
        <f>SUM(N18,T18,W18)</f>
        <v>0</v>
      </c>
      <c r="AB18" s="145" t="s">
        <v>10</v>
      </c>
      <c r="AC18" s="152">
        <f>SUM(P18,V18,Y18)</f>
        <v>0</v>
      </c>
      <c r="AD18" s="26"/>
      <c r="AE18" s="19" t="e">
        <f>IF(AD16=2,M16,IF(AD17=2,M17,IF(AD18=2,M18,IF(#REF!=2,#REF!))))</f>
        <v>#REF!</v>
      </c>
      <c r="AF18" s="20">
        <f>IF(N17&gt;P17,3,IF(N17&lt;P17,0,IF(N17=P17,1)))</f>
        <v>1</v>
      </c>
      <c r="AG18" s="20">
        <f>IF(T17&gt;V17,3,IF(T17&lt;V17,0,IF(T17=V17,1)))</f>
        <v>1</v>
      </c>
      <c r="AH18" s="21">
        <f>IF(W17&gt;Y17,3,IF(W17&lt;Y17,0,IF(W17=Y17,1)))</f>
        <v>1</v>
      </c>
    </row>
    <row r="19" spans="1:34" ht="12" customHeight="1">
      <c r="A19" s="162">
        <v>17</v>
      </c>
      <c r="B19" s="165"/>
      <c r="C19" s="102">
        <v>17</v>
      </c>
      <c r="D19" s="105">
        <v>1</v>
      </c>
      <c r="E19" s="83" t="s">
        <v>18</v>
      </c>
      <c r="F19" s="84" t="str">
        <f>$M$17</f>
        <v>AKADEMIA PIŁK. Stal. Wola</v>
      </c>
      <c r="G19" s="85" t="s">
        <v>10</v>
      </c>
      <c r="H19" s="98" t="str">
        <f>M19</f>
        <v>UKS TEMPO Nienaszów</v>
      </c>
      <c r="I19" s="62"/>
      <c r="J19" s="144" t="s">
        <v>11</v>
      </c>
      <c r="K19" s="63"/>
      <c r="M19" s="173" t="s">
        <v>113</v>
      </c>
      <c r="N19" s="126">
        <f>K19</f>
        <v>0</v>
      </c>
      <c r="O19" s="124" t="s">
        <v>11</v>
      </c>
      <c r="P19" s="125">
        <f>I19</f>
        <v>0</v>
      </c>
      <c r="Q19" s="123">
        <f>K32</f>
        <v>0</v>
      </c>
      <c r="R19" s="124" t="s">
        <v>11</v>
      </c>
      <c r="S19" s="125">
        <f>I32</f>
        <v>0</v>
      </c>
      <c r="T19" s="127"/>
      <c r="U19" s="128"/>
      <c r="V19" s="129"/>
      <c r="W19" s="123">
        <f>I8</f>
        <v>0</v>
      </c>
      <c r="X19" s="124" t="s">
        <v>11</v>
      </c>
      <c r="Y19" s="125">
        <f>K8</f>
        <v>0</v>
      </c>
      <c r="Z19" s="25"/>
      <c r="AA19" s="151">
        <f>SUM(N19,Q19,W19)</f>
        <v>0</v>
      </c>
      <c r="AB19" s="145" t="s">
        <v>10</v>
      </c>
      <c r="AC19" s="152">
        <f>SUM(P19,S19,Y19)</f>
        <v>0</v>
      </c>
      <c r="AD19" s="26"/>
      <c r="AE19" s="19" t="e">
        <f>IF(AD16=3,M16,IF(AD17=3,M17,IF(AD18=3,M18,IF(#REF!=3,#REF!))))</f>
        <v>#REF!</v>
      </c>
      <c r="AF19" s="20">
        <f>IF(N18&gt;P18,3,IF(N18&lt;P18,0,IF(N18=P18,1)))</f>
        <v>1</v>
      </c>
      <c r="AG19" s="20">
        <f>IF(Q18&gt;S18,3,IF(Q18&lt;S18,0,IF(Q18=S18,1)))</f>
        <v>1</v>
      </c>
      <c r="AH19" s="21">
        <f>IF(W18&gt;Y18,3,IF(W18&lt;Y18,0,IF(W18=Y18,1)))</f>
        <v>1</v>
      </c>
    </row>
    <row r="20" spans="1:34" ht="12" customHeight="1" thickBot="1">
      <c r="A20" s="38">
        <v>18</v>
      </c>
      <c r="B20" s="165" t="s">
        <v>48</v>
      </c>
      <c r="C20" s="87">
        <v>18</v>
      </c>
      <c r="D20" s="88">
        <v>2</v>
      </c>
      <c r="E20" s="88" t="s">
        <v>18</v>
      </c>
      <c r="F20" s="84" t="str">
        <f>$M$18</f>
        <v>SP Szówsko</v>
      </c>
      <c r="G20" s="90" t="s">
        <v>10</v>
      </c>
      <c r="H20" s="98" t="str">
        <f>M20</f>
        <v>UKS ŻAKI Bircza</v>
      </c>
      <c r="I20" s="24"/>
      <c r="J20" s="124" t="s">
        <v>11</v>
      </c>
      <c r="K20" s="64"/>
      <c r="M20" s="174" t="s">
        <v>116</v>
      </c>
      <c r="N20" s="130">
        <f>K31</f>
        <v>0</v>
      </c>
      <c r="O20" s="131" t="s">
        <v>11</v>
      </c>
      <c r="P20" s="132">
        <f>I31</f>
        <v>0</v>
      </c>
      <c r="Q20" s="133">
        <f>K20</f>
        <v>0</v>
      </c>
      <c r="R20" s="131" t="s">
        <v>11</v>
      </c>
      <c r="S20" s="132">
        <f>I20</f>
        <v>0</v>
      </c>
      <c r="T20" s="133">
        <f>K8</f>
        <v>0</v>
      </c>
      <c r="U20" s="131" t="s">
        <v>11</v>
      </c>
      <c r="V20" s="132">
        <f>I8</f>
        <v>0</v>
      </c>
      <c r="W20" s="134"/>
      <c r="X20" s="135"/>
      <c r="Y20" s="136"/>
      <c r="Z20" s="28"/>
      <c r="AA20" s="133">
        <f>SUM(N20,Q20,T20)</f>
        <v>0</v>
      </c>
      <c r="AB20" s="131" t="s">
        <v>10</v>
      </c>
      <c r="AC20" s="132">
        <f>SUM(P20,S20,V20)</f>
        <v>0</v>
      </c>
      <c r="AD20" s="29"/>
      <c r="AE20" s="19" t="e">
        <f>IF(AD16=4,M16,IF(AD17=4,M17,IF(AD18=4,M18,IF(#REF!=4,#REF!))))</f>
        <v>#REF!</v>
      </c>
      <c r="AF20" s="20" t="e">
        <f>IF(#REF!&gt;#REF!,3,IF(#REF!&lt;#REF!,0,IF(#REF!=#REF!,1)))</f>
        <v>#REF!</v>
      </c>
      <c r="AG20" s="20" t="e">
        <f>IF(#REF!&gt;#REF!,3,IF(#REF!&lt;#REF!,0,IF(#REF!=#REF!,1)))</f>
        <v>#REF!</v>
      </c>
      <c r="AH20" s="21" t="e">
        <f>IF(#REF!&gt;#REF!,3,IF(#REF!&lt;#REF!,0,IF(#REF!=#REF!,1)))</f>
        <v>#REF!</v>
      </c>
    </row>
    <row r="21" spans="1:34" ht="13.5" thickBot="1">
      <c r="A21" s="38">
        <v>19</v>
      </c>
      <c r="B21" s="165"/>
      <c r="C21" s="87">
        <v>19</v>
      </c>
      <c r="D21" s="88">
        <v>3</v>
      </c>
      <c r="E21" s="88" t="s">
        <v>19</v>
      </c>
      <c r="F21" s="84" t="str">
        <f>$M$24</f>
        <v>SP Krasne</v>
      </c>
      <c r="G21" s="90" t="s">
        <v>10</v>
      </c>
      <c r="H21" s="91" t="str">
        <f>M26</f>
        <v>SP Munina</v>
      </c>
      <c r="I21" s="24"/>
      <c r="J21" s="124" t="s">
        <v>11</v>
      </c>
      <c r="K21" s="64"/>
      <c r="M21" s="140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40"/>
      <c r="AA21" s="140"/>
      <c r="AB21" s="140"/>
      <c r="AC21" s="140"/>
      <c r="AD21" s="140"/>
      <c r="AE21" s="14"/>
      <c r="AF21" s="20"/>
      <c r="AG21" s="20"/>
      <c r="AH21" s="21"/>
    </row>
    <row r="22" spans="1:34" ht="13.5" thickBot="1">
      <c r="A22" s="161">
        <v>20</v>
      </c>
      <c r="B22" s="165"/>
      <c r="C22" s="92">
        <v>20</v>
      </c>
      <c r="D22" s="106">
        <v>4</v>
      </c>
      <c r="E22" s="93" t="s">
        <v>19</v>
      </c>
      <c r="F22" s="100" t="str">
        <f>$M$25</f>
        <v>PIĄTKA Dębica</v>
      </c>
      <c r="G22" s="95" t="s">
        <v>10</v>
      </c>
      <c r="H22" s="107" t="str">
        <f>M27</f>
        <v>GSP Bukowsko</v>
      </c>
      <c r="I22" s="65"/>
      <c r="J22" s="141" t="s">
        <v>11</v>
      </c>
      <c r="K22" s="67"/>
      <c r="M22" s="170" t="s">
        <v>85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46"/>
      <c r="AE22" s="14"/>
      <c r="AF22" s="20"/>
      <c r="AG22" s="20"/>
      <c r="AH22" s="21"/>
    </row>
    <row r="23" spans="1:34" ht="13.5" thickBot="1">
      <c r="A23" s="37">
        <v>21</v>
      </c>
      <c r="B23" s="164"/>
      <c r="C23" s="82">
        <v>21</v>
      </c>
      <c r="D23" s="83">
        <v>1</v>
      </c>
      <c r="E23" s="83" t="s">
        <v>9</v>
      </c>
      <c r="F23" s="103" t="str">
        <f>$M$31</f>
        <v>GIM. Grodzisko Dolne</v>
      </c>
      <c r="G23" s="85" t="s">
        <v>10</v>
      </c>
      <c r="H23" s="86" t="str">
        <f>M33</f>
        <v>TĘCZA Ulanów</v>
      </c>
      <c r="I23" s="62"/>
      <c r="J23" s="144" t="s">
        <v>11</v>
      </c>
      <c r="K23" s="63"/>
      <c r="M23" s="171"/>
      <c r="N23" s="112" t="s">
        <v>26</v>
      </c>
      <c r="O23" s="113"/>
      <c r="P23" s="114"/>
      <c r="Q23" s="115" t="s">
        <v>27</v>
      </c>
      <c r="R23" s="113"/>
      <c r="S23" s="114"/>
      <c r="T23" s="115" t="s">
        <v>28</v>
      </c>
      <c r="U23" s="113"/>
      <c r="V23" s="114"/>
      <c r="W23" s="115" t="s">
        <v>86</v>
      </c>
      <c r="X23" s="113"/>
      <c r="Y23" s="116"/>
      <c r="Z23" s="147" t="s">
        <v>6</v>
      </c>
      <c r="AA23" s="215" t="s">
        <v>7</v>
      </c>
      <c r="AB23" s="216"/>
      <c r="AC23" s="217"/>
      <c r="AD23" s="148" t="s">
        <v>8</v>
      </c>
      <c r="AE23" s="14"/>
      <c r="AF23" s="20"/>
      <c r="AG23" s="20"/>
      <c r="AH23" s="21"/>
    </row>
    <row r="24" spans="1:34" ht="12.75">
      <c r="A24" s="38">
        <v>22</v>
      </c>
      <c r="B24" s="165" t="s">
        <v>49</v>
      </c>
      <c r="C24" s="87">
        <v>22</v>
      </c>
      <c r="D24" s="88">
        <v>2</v>
      </c>
      <c r="E24" s="88" t="s">
        <v>9</v>
      </c>
      <c r="F24" s="104" t="str">
        <f>$M$32</f>
        <v>ZS Lisie Jamy</v>
      </c>
      <c r="G24" s="90" t="s">
        <v>10</v>
      </c>
      <c r="H24" s="91" t="str">
        <f>M34</f>
        <v>GIM. Nr 4 Jasło</v>
      </c>
      <c r="I24" s="24"/>
      <c r="J24" s="124" t="s">
        <v>11</v>
      </c>
      <c r="K24" s="64"/>
      <c r="M24" s="172" t="s">
        <v>115</v>
      </c>
      <c r="N24" s="117"/>
      <c r="O24" s="118"/>
      <c r="P24" s="119"/>
      <c r="Q24" s="120">
        <f>I9</f>
        <v>0</v>
      </c>
      <c r="R24" s="121" t="s">
        <v>11</v>
      </c>
      <c r="S24" s="122">
        <f>K9</f>
        <v>0</v>
      </c>
      <c r="T24" s="120">
        <f>I21</f>
        <v>0</v>
      </c>
      <c r="U24" s="121" t="s">
        <v>11</v>
      </c>
      <c r="V24" s="122">
        <f>K21</f>
        <v>0</v>
      </c>
      <c r="W24" s="123">
        <f>I33</f>
        <v>0</v>
      </c>
      <c r="X24" s="124" t="s">
        <v>11</v>
      </c>
      <c r="Y24" s="125">
        <f>K33</f>
        <v>0</v>
      </c>
      <c r="Z24" s="17"/>
      <c r="AA24" s="149">
        <f>SUM(Q24,T24,W24)</f>
        <v>0</v>
      </c>
      <c r="AB24" s="144" t="s">
        <v>10</v>
      </c>
      <c r="AC24" s="150">
        <f>SUM(S24,V24,Y24)</f>
        <v>0</v>
      </c>
      <c r="AD24" s="18"/>
      <c r="AE24" s="19" t="e">
        <f>IF(AD22=1,M22,IF(AD23=1,M23,IF(AD24=1,M24,IF(#REF!=1,#REF!))))</f>
        <v>#REF!</v>
      </c>
      <c r="AF24" s="20">
        <f>IF(Q22&gt;S22,3,IF(Q22&lt;S22,0,IF(Q22=S22,1)))</f>
        <v>1</v>
      </c>
      <c r="AG24" s="20">
        <f>IF(T22&gt;V22,3,IF(T22&lt;V22,0,IF(T22=V22,1)))</f>
        <v>1</v>
      </c>
      <c r="AH24" s="21">
        <f>IF(W22&gt;Y22,3,IF(W22&lt;Y22,0,IF(W22=Y22,1)))</f>
        <v>1</v>
      </c>
    </row>
    <row r="25" spans="1:34" ht="12.75">
      <c r="A25" s="38">
        <v>23</v>
      </c>
      <c r="B25" s="165"/>
      <c r="C25" s="87">
        <v>23</v>
      </c>
      <c r="D25" s="88">
        <v>3</v>
      </c>
      <c r="E25" s="88" t="s">
        <v>12</v>
      </c>
      <c r="F25" s="104" t="str">
        <f>$M$38</f>
        <v>SP Nr 11 Dębica</v>
      </c>
      <c r="G25" s="90" t="s">
        <v>10</v>
      </c>
      <c r="H25" s="91" t="str">
        <f>M40</f>
        <v>GMINA Przemyśl</v>
      </c>
      <c r="I25" s="24"/>
      <c r="J25" s="124" t="s">
        <v>11</v>
      </c>
      <c r="K25" s="64"/>
      <c r="M25" s="173" t="s">
        <v>112</v>
      </c>
      <c r="N25" s="126">
        <f>K9</f>
        <v>0</v>
      </c>
      <c r="O25" s="124" t="s">
        <v>11</v>
      </c>
      <c r="P25" s="125">
        <f>I9</f>
        <v>0</v>
      </c>
      <c r="Q25" s="127"/>
      <c r="R25" s="128"/>
      <c r="S25" s="129"/>
      <c r="T25" s="123">
        <f>I34</f>
        <v>0</v>
      </c>
      <c r="U25" s="124" t="s">
        <v>11</v>
      </c>
      <c r="V25" s="125">
        <f>K34</f>
        <v>0</v>
      </c>
      <c r="W25" s="123">
        <f>I22</f>
        <v>0</v>
      </c>
      <c r="X25" s="124" t="s">
        <v>11</v>
      </c>
      <c r="Y25" s="125">
        <f>K22</f>
        <v>0</v>
      </c>
      <c r="Z25" s="25"/>
      <c r="AA25" s="151">
        <f>SUM(N25,T25,W25)</f>
        <v>0</v>
      </c>
      <c r="AB25" s="145" t="s">
        <v>10</v>
      </c>
      <c r="AC25" s="152">
        <f>SUM(P25,V25,Y25)</f>
        <v>0</v>
      </c>
      <c r="AD25" s="26"/>
      <c r="AE25" s="19" t="e">
        <f>IF(AD22=2,M22,IF(AD23=2,M23,IF(AD24=2,M24,IF(#REF!=2,#REF!))))</f>
        <v>#REF!</v>
      </c>
      <c r="AF25" s="20">
        <f>IF(N23&gt;P23,3,IF(N23&lt;P23,0,IF(N23=P23,1)))</f>
        <v>3</v>
      </c>
      <c r="AG25" s="20">
        <f>IF(T23&gt;V23,3,IF(T23&lt;V23,0,IF(T23=V23,1)))</f>
        <v>3</v>
      </c>
      <c r="AH25" s="21">
        <f>IF(W23&gt;Y23,3,IF(W23&lt;Y23,0,IF(W23=Y23,1)))</f>
        <v>3</v>
      </c>
    </row>
    <row r="26" spans="1:34" ht="13.5" thickBot="1">
      <c r="A26" s="39">
        <v>24</v>
      </c>
      <c r="B26" s="166"/>
      <c r="C26" s="99">
        <v>24</v>
      </c>
      <c r="D26" s="93">
        <v>4</v>
      </c>
      <c r="E26" s="93" t="s">
        <v>12</v>
      </c>
      <c r="F26" s="100" t="str">
        <f>$M$39</f>
        <v>ORLIK Harasiuki</v>
      </c>
      <c r="G26" s="95" t="s">
        <v>10</v>
      </c>
      <c r="H26" s="101" t="str">
        <f>M41</f>
        <v>SP Basznia Dolna</v>
      </c>
      <c r="I26" s="65"/>
      <c r="J26" s="141" t="s">
        <v>11</v>
      </c>
      <c r="K26" s="67"/>
      <c r="M26" s="173" t="s">
        <v>125</v>
      </c>
      <c r="N26" s="126">
        <f>K21</f>
        <v>0</v>
      </c>
      <c r="O26" s="124" t="s">
        <v>11</v>
      </c>
      <c r="P26" s="125">
        <f>I21</f>
        <v>0</v>
      </c>
      <c r="Q26" s="123">
        <f>K34</f>
        <v>0</v>
      </c>
      <c r="R26" s="124" t="s">
        <v>11</v>
      </c>
      <c r="S26" s="125">
        <f>I34</f>
        <v>0</v>
      </c>
      <c r="T26" s="127"/>
      <c r="U26" s="128"/>
      <c r="V26" s="129"/>
      <c r="W26" s="123">
        <f>I10</f>
        <v>0</v>
      </c>
      <c r="X26" s="124" t="s">
        <v>11</v>
      </c>
      <c r="Y26" s="125">
        <f>K10</f>
        <v>0</v>
      </c>
      <c r="Z26" s="25"/>
      <c r="AA26" s="151">
        <f>SUM(N26,Q26,W26)</f>
        <v>0</v>
      </c>
      <c r="AB26" s="145" t="s">
        <v>10</v>
      </c>
      <c r="AC26" s="152">
        <f>SUM(P26,S26,Y26)</f>
        <v>0</v>
      </c>
      <c r="AD26" s="26"/>
      <c r="AE26" s="19" t="e">
        <f>IF(AD22=3,M22,IF(AD23=3,M23,IF(AD24=3,M24,IF(#REF!=3,#REF!))))</f>
        <v>#REF!</v>
      </c>
      <c r="AF26" s="20">
        <f>IF(N24&gt;P24,3,IF(N24&lt;P24,0,IF(N24=P24,1)))</f>
        <v>1</v>
      </c>
      <c r="AG26" s="20">
        <f>IF(Q24&gt;S24,3,IF(Q24&lt;S24,0,IF(Q24=S24,1)))</f>
        <v>1</v>
      </c>
      <c r="AH26" s="21">
        <f>IF(W24&gt;Y24,3,IF(W24&lt;Y24,0,IF(W24=Y24,1)))</f>
        <v>1</v>
      </c>
    </row>
    <row r="27" spans="1:34" ht="13.5" thickBot="1">
      <c r="A27" s="37">
        <v>25</v>
      </c>
      <c r="B27" s="164"/>
      <c r="C27" s="102">
        <v>25</v>
      </c>
      <c r="D27" s="83">
        <v>1</v>
      </c>
      <c r="E27" s="83" t="s">
        <v>16</v>
      </c>
      <c r="F27" s="84" t="str">
        <f>$M$3</f>
        <v>ORLIK Ulanów</v>
      </c>
      <c r="G27" s="85" t="s">
        <v>10</v>
      </c>
      <c r="H27" s="86" t="str">
        <f>M6</f>
        <v>ZS Stale</v>
      </c>
      <c r="I27" s="62"/>
      <c r="J27" s="144" t="s">
        <v>11</v>
      </c>
      <c r="K27" s="63"/>
      <c r="M27" s="174" t="s">
        <v>114</v>
      </c>
      <c r="N27" s="130">
        <f>K33</f>
        <v>0</v>
      </c>
      <c r="O27" s="131" t="s">
        <v>11</v>
      </c>
      <c r="P27" s="132">
        <f>I33</f>
        <v>0</v>
      </c>
      <c r="Q27" s="133">
        <f>K22</f>
        <v>0</v>
      </c>
      <c r="R27" s="131" t="s">
        <v>11</v>
      </c>
      <c r="S27" s="132">
        <f>I22</f>
        <v>0</v>
      </c>
      <c r="T27" s="133">
        <f>K10</f>
        <v>0</v>
      </c>
      <c r="U27" s="131" t="s">
        <v>11</v>
      </c>
      <c r="V27" s="132">
        <f>I10</f>
        <v>0</v>
      </c>
      <c r="W27" s="134"/>
      <c r="X27" s="135"/>
      <c r="Y27" s="136"/>
      <c r="Z27" s="28"/>
      <c r="AA27" s="133">
        <f>SUM(N27,Q27,T27)</f>
        <v>0</v>
      </c>
      <c r="AB27" s="131" t="s">
        <v>10</v>
      </c>
      <c r="AC27" s="132">
        <f>SUM(P27,S27,V27)</f>
        <v>0</v>
      </c>
      <c r="AD27" s="29"/>
      <c r="AE27" s="19" t="e">
        <f>IF(AD22=4,M22,IF(AD23=4,M23,IF(AD24=4,M24,IF(#REF!=4,#REF!))))</f>
        <v>#REF!</v>
      </c>
      <c r="AF27" s="20" t="e">
        <f>IF(#REF!&gt;#REF!,3,IF(#REF!&lt;#REF!,0,IF(#REF!=#REF!,1)))</f>
        <v>#REF!</v>
      </c>
      <c r="AG27" s="20" t="e">
        <f>IF(#REF!&gt;#REF!,3,IF(#REF!&lt;#REF!,0,IF(#REF!=#REF!,1)))</f>
        <v>#REF!</v>
      </c>
      <c r="AH27" s="21" t="e">
        <f>IF(#REF!&gt;#REF!,3,IF(#REF!&lt;#REF!,0,IF(#REF!=#REF!,1)))</f>
        <v>#REF!</v>
      </c>
    </row>
    <row r="28" spans="1:34" ht="13.5" thickBot="1">
      <c r="A28" s="38">
        <v>26</v>
      </c>
      <c r="B28" s="165" t="s">
        <v>50</v>
      </c>
      <c r="C28" s="87">
        <v>26</v>
      </c>
      <c r="D28" s="88">
        <v>2</v>
      </c>
      <c r="E28" s="88" t="s">
        <v>16</v>
      </c>
      <c r="F28" s="89" t="str">
        <f>$M$4</f>
        <v>UKS ŻAKI Bircza</v>
      </c>
      <c r="G28" s="90" t="s">
        <v>10</v>
      </c>
      <c r="H28" s="91" t="str">
        <f>M5</f>
        <v>BŁONIE Sanok</v>
      </c>
      <c r="I28" s="24"/>
      <c r="J28" s="124" t="s">
        <v>11</v>
      </c>
      <c r="K28" s="64"/>
      <c r="M28" s="66"/>
      <c r="N28" s="141"/>
      <c r="O28" s="141"/>
      <c r="P28" s="141"/>
      <c r="Q28" s="142"/>
      <c r="R28" s="141"/>
      <c r="S28" s="143"/>
      <c r="T28" s="142"/>
      <c r="U28" s="141"/>
      <c r="V28" s="143"/>
      <c r="W28" s="142"/>
      <c r="X28" s="141"/>
      <c r="Y28" s="143"/>
      <c r="Z28" s="66"/>
      <c r="AA28" s="71"/>
      <c r="AB28" s="66"/>
      <c r="AC28" s="72"/>
      <c r="AD28" s="140"/>
      <c r="AE28" s="14"/>
      <c r="AF28" s="14"/>
      <c r="AG28" s="14"/>
      <c r="AH28" s="13"/>
    </row>
    <row r="29" spans="1:34" ht="13.5" customHeight="1" thickBot="1">
      <c r="A29" s="38">
        <v>27</v>
      </c>
      <c r="B29" s="165"/>
      <c r="C29" s="87">
        <v>27</v>
      </c>
      <c r="D29" s="88">
        <v>3</v>
      </c>
      <c r="E29" s="88" t="s">
        <v>17</v>
      </c>
      <c r="F29" s="89" t="str">
        <f>$M$10</f>
        <v>DZIKIE KONIE Dubiecko</v>
      </c>
      <c r="G29" s="90" t="s">
        <v>10</v>
      </c>
      <c r="H29" s="91" t="str">
        <f>M13</f>
        <v>ZSP Lisie Jamy</v>
      </c>
      <c r="I29" s="75"/>
      <c r="J29" s="124" t="s">
        <v>11</v>
      </c>
      <c r="K29" s="64"/>
      <c r="M29" s="170" t="s">
        <v>87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46"/>
      <c r="AE29" s="14"/>
      <c r="AF29" s="14"/>
      <c r="AG29" s="14"/>
      <c r="AH29" s="13"/>
    </row>
    <row r="30" spans="1:34" ht="13.5" thickBot="1">
      <c r="A30" s="161">
        <v>28</v>
      </c>
      <c r="B30" s="165"/>
      <c r="C30" s="92">
        <v>28</v>
      </c>
      <c r="D30" s="106">
        <v>4</v>
      </c>
      <c r="E30" s="93" t="s">
        <v>17</v>
      </c>
      <c r="F30" s="94" t="str">
        <f>$M$11</f>
        <v>MG Nr 2 Dębica</v>
      </c>
      <c r="G30" s="95" t="s">
        <v>10</v>
      </c>
      <c r="H30" s="96" t="str">
        <f>M12</f>
        <v>UKS Kuryłówka</v>
      </c>
      <c r="I30" s="73"/>
      <c r="J30" s="141" t="s">
        <v>11</v>
      </c>
      <c r="K30" s="67"/>
      <c r="M30" s="171"/>
      <c r="N30" s="112" t="s">
        <v>29</v>
      </c>
      <c r="O30" s="113"/>
      <c r="P30" s="114"/>
      <c r="Q30" s="115" t="s">
        <v>30</v>
      </c>
      <c r="R30" s="113"/>
      <c r="S30" s="114"/>
      <c r="T30" s="115" t="s">
        <v>31</v>
      </c>
      <c r="U30" s="113"/>
      <c r="V30" s="114"/>
      <c r="W30" s="115" t="s">
        <v>88</v>
      </c>
      <c r="X30" s="113"/>
      <c r="Y30" s="116"/>
      <c r="Z30" s="147" t="s">
        <v>6</v>
      </c>
      <c r="AA30" s="215" t="s">
        <v>7</v>
      </c>
      <c r="AB30" s="216"/>
      <c r="AC30" s="217"/>
      <c r="AD30" s="148" t="s">
        <v>8</v>
      </c>
      <c r="AE30" s="14"/>
      <c r="AF30" s="14"/>
      <c r="AG30" s="14"/>
      <c r="AH30" s="13"/>
    </row>
    <row r="31" spans="1:34" ht="12.75" customHeight="1">
      <c r="A31" s="37">
        <v>29</v>
      </c>
      <c r="B31" s="164"/>
      <c r="C31" s="82">
        <v>29</v>
      </c>
      <c r="D31" s="108">
        <v>1</v>
      </c>
      <c r="E31" s="83" t="s">
        <v>18</v>
      </c>
      <c r="F31" s="84" t="str">
        <f>$M$17</f>
        <v>AKADEMIA PIŁK. Stal. Wola</v>
      </c>
      <c r="G31" s="85" t="s">
        <v>10</v>
      </c>
      <c r="H31" s="97" t="str">
        <f>M20</f>
        <v>UKS ŻAKI Bircza</v>
      </c>
      <c r="I31" s="76"/>
      <c r="J31" s="144" t="s">
        <v>11</v>
      </c>
      <c r="K31" s="63"/>
      <c r="M31" s="172" t="s">
        <v>104</v>
      </c>
      <c r="N31" s="117"/>
      <c r="O31" s="118"/>
      <c r="P31" s="119"/>
      <c r="Q31" s="120">
        <f>I11</f>
        <v>0</v>
      </c>
      <c r="R31" s="121" t="s">
        <v>11</v>
      </c>
      <c r="S31" s="122">
        <f>K11</f>
        <v>0</v>
      </c>
      <c r="T31" s="120">
        <f>I23</f>
        <v>0</v>
      </c>
      <c r="U31" s="121" t="s">
        <v>11</v>
      </c>
      <c r="V31" s="122">
        <f>K23</f>
        <v>0</v>
      </c>
      <c r="W31" s="123">
        <f>I35</f>
        <v>0</v>
      </c>
      <c r="X31" s="124" t="s">
        <v>11</v>
      </c>
      <c r="Y31" s="125">
        <f>K35</f>
        <v>0</v>
      </c>
      <c r="Z31" s="17"/>
      <c r="AA31" s="149">
        <f>SUM(Q31,T31,W31)</f>
        <v>0</v>
      </c>
      <c r="AB31" s="144" t="s">
        <v>10</v>
      </c>
      <c r="AC31" s="150">
        <f>SUM(S31,V31,Y31)</f>
        <v>0</v>
      </c>
      <c r="AD31" s="18"/>
      <c r="AE31" s="19" t="e">
        <f>IF(AD28=1,M28,IF(AD29=1,M29,IF(AD30=1,M30,IF(#REF!=1,#REF!))))</f>
        <v>#REF!</v>
      </c>
      <c r="AF31" s="20">
        <f>IF(Q28&gt;S28,3,IF(Q28&lt;S28,0,IF(Q28=S28,1)))</f>
        <v>1</v>
      </c>
      <c r="AG31" s="20">
        <f>IF(T28&gt;V28,3,IF(T28&lt;V28,0,IF(T28=V28,1)))</f>
        <v>1</v>
      </c>
      <c r="AH31" s="21">
        <f>IF(W28&gt;Y28,3,IF(W28&lt;Y28,0,IF(W28=Y28,1)))</f>
        <v>1</v>
      </c>
    </row>
    <row r="32" spans="1:34" ht="12.75">
      <c r="A32" s="38">
        <v>30</v>
      </c>
      <c r="B32" s="165" t="s">
        <v>51</v>
      </c>
      <c r="C32" s="87">
        <v>30</v>
      </c>
      <c r="D32" s="109">
        <v>2</v>
      </c>
      <c r="E32" s="88" t="s">
        <v>18</v>
      </c>
      <c r="F32" s="89" t="str">
        <f>$M$18</f>
        <v>SP Szówsko</v>
      </c>
      <c r="G32" s="90" t="s">
        <v>10</v>
      </c>
      <c r="H32" s="98" t="str">
        <f>M19</f>
        <v>UKS TEMPO Nienaszów</v>
      </c>
      <c r="I32" s="75"/>
      <c r="J32" s="124" t="s">
        <v>11</v>
      </c>
      <c r="K32" s="64"/>
      <c r="M32" s="173" t="s">
        <v>105</v>
      </c>
      <c r="N32" s="126">
        <f>K11</f>
        <v>0</v>
      </c>
      <c r="O32" s="124" t="s">
        <v>11</v>
      </c>
      <c r="P32" s="125">
        <f>I11</f>
        <v>0</v>
      </c>
      <c r="Q32" s="127"/>
      <c r="R32" s="128"/>
      <c r="S32" s="129"/>
      <c r="T32" s="123">
        <f>I36</f>
        <v>0</v>
      </c>
      <c r="U32" s="124" t="s">
        <v>11</v>
      </c>
      <c r="V32" s="125">
        <f>K36</f>
        <v>0</v>
      </c>
      <c r="W32" s="123">
        <f>I24</f>
        <v>0</v>
      </c>
      <c r="X32" s="124" t="s">
        <v>11</v>
      </c>
      <c r="Y32" s="125">
        <f>K24</f>
        <v>0</v>
      </c>
      <c r="Z32" s="25"/>
      <c r="AA32" s="151">
        <f>SUM(N32,T32,W32)</f>
        <v>0</v>
      </c>
      <c r="AB32" s="145" t="s">
        <v>10</v>
      </c>
      <c r="AC32" s="152">
        <f>SUM(P32,V32,Y32)</f>
        <v>0</v>
      </c>
      <c r="AD32" s="26"/>
      <c r="AE32" s="19" t="e">
        <f>IF(AD28=2,M28,IF(AD29=2,M29,IF(AD30=2,M30,IF(#REF!=2,#REF!))))</f>
        <v>#REF!</v>
      </c>
      <c r="AF32" s="20">
        <f>IF(N29&gt;P29,3,IF(N29&lt;P29,0,IF(N29=P29,1)))</f>
        <v>1</v>
      </c>
      <c r="AG32" s="20">
        <f>IF(T29&gt;V29,3,IF(T29&lt;V29,0,IF(T29=V29,1)))</f>
        <v>1</v>
      </c>
      <c r="AH32" s="21">
        <f>IF(W29&gt;Y29,3,IF(W29&lt;Y29,0,IF(W29=Y29,1)))</f>
        <v>1</v>
      </c>
    </row>
    <row r="33" spans="1:34" ht="12.75">
      <c r="A33" s="38">
        <v>31</v>
      </c>
      <c r="B33" s="165"/>
      <c r="C33" s="87">
        <v>31</v>
      </c>
      <c r="D33" s="109">
        <v>3</v>
      </c>
      <c r="E33" s="88" t="s">
        <v>19</v>
      </c>
      <c r="F33" s="84" t="str">
        <f>$M$24</f>
        <v>SP Krasne</v>
      </c>
      <c r="G33" s="90" t="s">
        <v>10</v>
      </c>
      <c r="H33" s="91" t="str">
        <f>M27</f>
        <v>GSP Bukowsko</v>
      </c>
      <c r="I33" s="24"/>
      <c r="J33" s="124" t="s">
        <v>11</v>
      </c>
      <c r="K33" s="64"/>
      <c r="M33" s="173" t="s">
        <v>106</v>
      </c>
      <c r="N33" s="126">
        <f>K23</f>
        <v>0</v>
      </c>
      <c r="O33" s="124" t="s">
        <v>11</v>
      </c>
      <c r="P33" s="125">
        <f>I23</f>
        <v>0</v>
      </c>
      <c r="Q33" s="123">
        <f>K36</f>
        <v>0</v>
      </c>
      <c r="R33" s="124" t="s">
        <v>11</v>
      </c>
      <c r="S33" s="125">
        <f>I36</f>
        <v>0</v>
      </c>
      <c r="T33" s="127"/>
      <c r="U33" s="128"/>
      <c r="V33" s="129"/>
      <c r="W33" s="123">
        <f>I12</f>
        <v>0</v>
      </c>
      <c r="X33" s="124" t="s">
        <v>11</v>
      </c>
      <c r="Y33" s="125">
        <f>K12</f>
        <v>0</v>
      </c>
      <c r="Z33" s="25"/>
      <c r="AA33" s="151">
        <f>SUM(N33,Q33,W33)</f>
        <v>0</v>
      </c>
      <c r="AB33" s="145" t="s">
        <v>10</v>
      </c>
      <c r="AC33" s="152">
        <f>SUM(P33,S33,Y33)</f>
        <v>0</v>
      </c>
      <c r="AD33" s="26"/>
      <c r="AE33" s="19" t="e">
        <f>IF(AD28=3,M28,IF(AD29=3,M29,IF(AD30=3,M30,IF(#REF!=3,#REF!))))</f>
        <v>#REF!</v>
      </c>
      <c r="AF33" s="20">
        <f>IF(N30&gt;P30,3,IF(N30&lt;P30,0,IF(N30=P30,1)))</f>
        <v>3</v>
      </c>
      <c r="AG33" s="20">
        <f>IF(Q30&gt;S30,3,IF(Q30&lt;S30,0,IF(Q30=S30,1)))</f>
        <v>3</v>
      </c>
      <c r="AH33" s="21">
        <f>IF(W30&gt;Y30,3,IF(W30&lt;Y30,0,IF(W30=Y30,1)))</f>
        <v>3</v>
      </c>
    </row>
    <row r="34" spans="1:34" ht="13.5" thickBot="1">
      <c r="A34" s="39">
        <v>32</v>
      </c>
      <c r="B34" s="166"/>
      <c r="C34" s="99">
        <v>32</v>
      </c>
      <c r="D34" s="110">
        <v>4</v>
      </c>
      <c r="E34" s="93" t="s">
        <v>19</v>
      </c>
      <c r="F34" s="100" t="str">
        <f>$M$25</f>
        <v>PIĄTKA Dębica</v>
      </c>
      <c r="G34" s="95" t="s">
        <v>10</v>
      </c>
      <c r="H34" s="101" t="str">
        <f>M26</f>
        <v>SP Munina</v>
      </c>
      <c r="I34" s="65"/>
      <c r="J34" s="141" t="s">
        <v>11</v>
      </c>
      <c r="K34" s="67"/>
      <c r="L34" s="40"/>
      <c r="M34" s="174" t="s">
        <v>107</v>
      </c>
      <c r="N34" s="130">
        <f>K35</f>
        <v>0</v>
      </c>
      <c r="O34" s="131" t="s">
        <v>11</v>
      </c>
      <c r="P34" s="132">
        <f>I35</f>
        <v>0</v>
      </c>
      <c r="Q34" s="133">
        <f>K24</f>
        <v>0</v>
      </c>
      <c r="R34" s="131" t="s">
        <v>11</v>
      </c>
      <c r="S34" s="132">
        <f>I24</f>
        <v>0</v>
      </c>
      <c r="T34" s="133">
        <f>K12</f>
        <v>0</v>
      </c>
      <c r="U34" s="131" t="s">
        <v>11</v>
      </c>
      <c r="V34" s="132">
        <f>I12</f>
        <v>0</v>
      </c>
      <c r="W34" s="134"/>
      <c r="X34" s="135"/>
      <c r="Y34" s="136"/>
      <c r="Z34" s="28"/>
      <c r="AA34" s="133">
        <f>SUM(N34,Q34,T34)</f>
        <v>0</v>
      </c>
      <c r="AB34" s="131" t="s">
        <v>10</v>
      </c>
      <c r="AC34" s="132">
        <f>SUM(P34,S34,V34)</f>
        <v>0</v>
      </c>
      <c r="AD34" s="29"/>
      <c r="AE34" s="19" t="e">
        <f>IF(AD28=4,M28,IF(AD29=4,M29,IF(AD30=4,M30,IF(#REF!=4,#REF!))))</f>
        <v>#REF!</v>
      </c>
      <c r="AF34" s="20" t="e">
        <f>IF(#REF!&gt;#REF!,3,IF(#REF!&lt;#REF!,0,IF(#REF!=#REF!,1)))</f>
        <v>#REF!</v>
      </c>
      <c r="AG34" s="20" t="e">
        <f>IF(#REF!&gt;#REF!,3,IF(#REF!&lt;#REF!,0,IF(#REF!=#REF!,1)))</f>
        <v>#REF!</v>
      </c>
      <c r="AH34" s="21" t="e">
        <f>IF(#REF!&gt;#REF!,3,IF(#REF!&lt;#REF!,0,IF(#REF!=#REF!,1)))</f>
        <v>#REF!</v>
      </c>
    </row>
    <row r="35" spans="1:34" ht="13.5" thickBot="1">
      <c r="A35" s="37">
        <v>33</v>
      </c>
      <c r="B35" s="164"/>
      <c r="C35" s="102">
        <v>33</v>
      </c>
      <c r="D35" s="83">
        <v>1</v>
      </c>
      <c r="E35" s="83" t="s">
        <v>9</v>
      </c>
      <c r="F35" s="103" t="str">
        <f>$M$31</f>
        <v>GIM. Grodzisko Dolne</v>
      </c>
      <c r="G35" s="85" t="s">
        <v>10</v>
      </c>
      <c r="H35" s="86" t="str">
        <f>M34</f>
        <v>GIM. Nr 4 Jasło</v>
      </c>
      <c r="I35" s="76"/>
      <c r="J35" s="144" t="s">
        <v>11</v>
      </c>
      <c r="K35" s="63"/>
      <c r="M35" s="66"/>
      <c r="N35" s="142"/>
      <c r="O35" s="141"/>
      <c r="P35" s="143"/>
      <c r="Q35" s="141"/>
      <c r="R35" s="141"/>
      <c r="S35" s="141"/>
      <c r="T35" s="142"/>
      <c r="U35" s="141"/>
      <c r="V35" s="143"/>
      <c r="W35" s="142"/>
      <c r="X35" s="141"/>
      <c r="Y35" s="143"/>
      <c r="Z35" s="66"/>
      <c r="AA35" s="71"/>
      <c r="AB35" s="66"/>
      <c r="AC35" s="72"/>
      <c r="AD35" s="140"/>
      <c r="AE35" s="14"/>
      <c r="AF35" s="20"/>
      <c r="AG35" s="20"/>
      <c r="AH35" s="21"/>
    </row>
    <row r="36" spans="1:34" ht="13.5" thickBot="1">
      <c r="A36" s="38">
        <v>34</v>
      </c>
      <c r="B36" s="165" t="s">
        <v>52</v>
      </c>
      <c r="C36" s="87">
        <v>34</v>
      </c>
      <c r="D36" s="88">
        <v>2</v>
      </c>
      <c r="E36" s="88" t="s">
        <v>9</v>
      </c>
      <c r="F36" s="104" t="str">
        <f>$M$32</f>
        <v>ZS Lisie Jamy</v>
      </c>
      <c r="G36" s="90" t="s">
        <v>10</v>
      </c>
      <c r="H36" s="91" t="str">
        <f>M33</f>
        <v>TĘCZA Ulanów</v>
      </c>
      <c r="I36" s="75"/>
      <c r="J36" s="124" t="s">
        <v>11</v>
      </c>
      <c r="K36" s="64"/>
      <c r="M36" s="170" t="s">
        <v>89</v>
      </c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46"/>
      <c r="AE36" s="14"/>
      <c r="AF36" s="20"/>
      <c r="AG36" s="20"/>
      <c r="AH36" s="21"/>
    </row>
    <row r="37" spans="1:34" ht="13.5" thickBot="1">
      <c r="A37" s="38">
        <v>35</v>
      </c>
      <c r="B37" s="165"/>
      <c r="C37" s="87">
        <v>35</v>
      </c>
      <c r="D37" s="88">
        <v>3</v>
      </c>
      <c r="E37" s="88" t="s">
        <v>12</v>
      </c>
      <c r="F37" s="104" t="str">
        <f>$M$38</f>
        <v>SP Nr 11 Dębica</v>
      </c>
      <c r="G37" s="90" t="s">
        <v>10</v>
      </c>
      <c r="H37" s="91" t="str">
        <f>M41</f>
        <v>SP Basznia Dolna</v>
      </c>
      <c r="I37" s="75"/>
      <c r="J37" s="124" t="s">
        <v>11</v>
      </c>
      <c r="K37" s="64"/>
      <c r="M37" s="171"/>
      <c r="N37" s="112" t="s">
        <v>32</v>
      </c>
      <c r="O37" s="113"/>
      <c r="P37" s="114"/>
      <c r="Q37" s="115" t="s">
        <v>33</v>
      </c>
      <c r="R37" s="113"/>
      <c r="S37" s="114"/>
      <c r="T37" s="115" t="s">
        <v>34</v>
      </c>
      <c r="U37" s="113"/>
      <c r="V37" s="114"/>
      <c r="W37" s="115" t="s">
        <v>90</v>
      </c>
      <c r="X37" s="113"/>
      <c r="Y37" s="116"/>
      <c r="Z37" s="147" t="s">
        <v>6</v>
      </c>
      <c r="AA37" s="215" t="s">
        <v>7</v>
      </c>
      <c r="AB37" s="216"/>
      <c r="AC37" s="217"/>
      <c r="AD37" s="148" t="s">
        <v>8</v>
      </c>
      <c r="AE37" s="14"/>
      <c r="AF37" s="20"/>
      <c r="AG37" s="20"/>
      <c r="AH37" s="21"/>
    </row>
    <row r="38" spans="1:34" ht="13.5" thickBot="1">
      <c r="A38" s="39">
        <v>36</v>
      </c>
      <c r="B38" s="166"/>
      <c r="C38" s="92">
        <v>36</v>
      </c>
      <c r="D38" s="93">
        <v>4</v>
      </c>
      <c r="E38" s="93" t="s">
        <v>12</v>
      </c>
      <c r="F38" s="100" t="str">
        <f>$M$39</f>
        <v>ORLIK Harasiuki</v>
      </c>
      <c r="G38" s="95" t="s">
        <v>10</v>
      </c>
      <c r="H38" s="101" t="str">
        <f>M40</f>
        <v>GMINA Przemyśl</v>
      </c>
      <c r="I38" s="65"/>
      <c r="J38" s="141" t="s">
        <v>11</v>
      </c>
      <c r="K38" s="67"/>
      <c r="M38" s="172" t="s">
        <v>108</v>
      </c>
      <c r="N38" s="117"/>
      <c r="O38" s="118"/>
      <c r="P38" s="119"/>
      <c r="Q38" s="120">
        <f>I13</f>
        <v>0</v>
      </c>
      <c r="R38" s="121" t="s">
        <v>11</v>
      </c>
      <c r="S38" s="122">
        <f>K13</f>
        <v>0</v>
      </c>
      <c r="T38" s="120">
        <f>I25</f>
        <v>0</v>
      </c>
      <c r="U38" s="121" t="s">
        <v>11</v>
      </c>
      <c r="V38" s="122">
        <f>K25</f>
        <v>0</v>
      </c>
      <c r="W38" s="123">
        <f>I37</f>
        <v>0</v>
      </c>
      <c r="X38" s="124" t="s">
        <v>11</v>
      </c>
      <c r="Y38" s="125">
        <f>K37</f>
        <v>0</v>
      </c>
      <c r="Z38" s="17"/>
      <c r="AA38" s="149">
        <f>SUM(Q38,T38,W38)</f>
        <v>0</v>
      </c>
      <c r="AB38" s="144" t="s">
        <v>10</v>
      </c>
      <c r="AC38" s="150">
        <f>SUM(S38,V38,Y38)</f>
        <v>0</v>
      </c>
      <c r="AD38" s="18"/>
      <c r="AE38" s="19" t="e">
        <f>IF(AD34=1,M34,IF(AD35=1,M35,IF(AD36=1,M36,IF(#REF!=1,#REF!))))</f>
        <v>#REF!</v>
      </c>
      <c r="AF38" s="20">
        <f>IF(Q34&gt;S34,3,IF(Q34&lt;S34,0,IF(Q34=S34,1)))</f>
        <v>1</v>
      </c>
      <c r="AG38" s="20">
        <f>IF(T34&gt;V34,3,IF(T34&lt;V34,0,IF(T34=V34,1)))</f>
        <v>1</v>
      </c>
      <c r="AH38" s="21">
        <f>IF(W34&gt;Y34,3,IF(W34&lt;Y34,0,IF(W34=Y34,1)))</f>
        <v>1</v>
      </c>
    </row>
    <row r="39" spans="1:34" ht="12.75">
      <c r="A39" s="37">
        <v>37</v>
      </c>
      <c r="B39" s="165"/>
      <c r="C39" s="15">
        <v>37</v>
      </c>
      <c r="D39" s="16">
        <v>1</v>
      </c>
      <c r="E39" s="41" t="s">
        <v>91</v>
      </c>
      <c r="F39" s="9"/>
      <c r="G39" s="42" t="s">
        <v>10</v>
      </c>
      <c r="H39" s="77"/>
      <c r="I39" s="76"/>
      <c r="J39" s="144" t="s">
        <v>11</v>
      </c>
      <c r="K39" s="63"/>
      <c r="M39" s="173" t="s">
        <v>109</v>
      </c>
      <c r="N39" s="126">
        <f>K13</f>
        <v>0</v>
      </c>
      <c r="O39" s="124" t="s">
        <v>11</v>
      </c>
      <c r="P39" s="125">
        <f>I13</f>
        <v>0</v>
      </c>
      <c r="Q39" s="127"/>
      <c r="R39" s="128"/>
      <c r="S39" s="129"/>
      <c r="T39" s="123">
        <f>I38</f>
        <v>0</v>
      </c>
      <c r="U39" s="124" t="s">
        <v>11</v>
      </c>
      <c r="V39" s="125">
        <f>K38</f>
        <v>0</v>
      </c>
      <c r="W39" s="123">
        <f>I26</f>
        <v>0</v>
      </c>
      <c r="X39" s="124" t="s">
        <v>11</v>
      </c>
      <c r="Y39" s="125">
        <f>K26</f>
        <v>0</v>
      </c>
      <c r="Z39" s="25"/>
      <c r="AA39" s="151">
        <f>SUM(N39,T39,W39)</f>
        <v>0</v>
      </c>
      <c r="AB39" s="145" t="s">
        <v>10</v>
      </c>
      <c r="AC39" s="152">
        <f>SUM(P39,V39,Y39)</f>
        <v>0</v>
      </c>
      <c r="AD39" s="26"/>
      <c r="AE39" s="19" t="e">
        <f>IF(AD34=2,M34,IF(AD35=2,M35,IF(AD36=2,M36,IF(#REF!=2,#REF!))))</f>
        <v>#REF!</v>
      </c>
      <c r="AF39" s="20">
        <f>IF(N35&gt;P35,3,IF(N35&lt;P35,0,IF(N35=P35,1)))</f>
        <v>1</v>
      </c>
      <c r="AG39" s="20">
        <f>IF(T35&gt;V35,3,IF(T35&lt;V35,0,IF(T35=V35,1)))</f>
        <v>1</v>
      </c>
      <c r="AH39" s="21">
        <f>IF(W35&gt;Y35,3,IF(W35&lt;Y35,0,IF(W35=Y35,1)))</f>
        <v>1</v>
      </c>
    </row>
    <row r="40" spans="1:34" ht="12.75">
      <c r="A40" s="38">
        <v>38</v>
      </c>
      <c r="B40" s="165" t="s">
        <v>53</v>
      </c>
      <c r="C40" s="22">
        <v>38</v>
      </c>
      <c r="D40" s="23">
        <v>2</v>
      </c>
      <c r="E40" s="43" t="s">
        <v>91</v>
      </c>
      <c r="F40" s="5"/>
      <c r="G40" s="44" t="s">
        <v>10</v>
      </c>
      <c r="H40" s="78"/>
      <c r="I40" s="75"/>
      <c r="J40" s="124" t="s">
        <v>11</v>
      </c>
      <c r="K40" s="64"/>
      <c r="M40" s="173" t="s">
        <v>110</v>
      </c>
      <c r="N40" s="126">
        <f>K25</f>
        <v>0</v>
      </c>
      <c r="O40" s="124" t="s">
        <v>11</v>
      </c>
      <c r="P40" s="125">
        <f>I25</f>
        <v>0</v>
      </c>
      <c r="Q40" s="123">
        <f>K38</f>
        <v>0</v>
      </c>
      <c r="R40" s="124" t="s">
        <v>11</v>
      </c>
      <c r="S40" s="125">
        <f>I38</f>
        <v>0</v>
      </c>
      <c r="T40" s="127"/>
      <c r="U40" s="128"/>
      <c r="V40" s="129"/>
      <c r="W40" s="123">
        <f>I14</f>
        <v>0</v>
      </c>
      <c r="X40" s="124" t="s">
        <v>11</v>
      </c>
      <c r="Y40" s="125">
        <f>K14</f>
        <v>0</v>
      </c>
      <c r="Z40" s="25"/>
      <c r="AA40" s="151">
        <f>SUM(N40,Q40,W40)</f>
        <v>0</v>
      </c>
      <c r="AB40" s="145" t="s">
        <v>10</v>
      </c>
      <c r="AC40" s="152">
        <f>SUM(P40,S40,Y40)</f>
        <v>0</v>
      </c>
      <c r="AD40" s="26"/>
      <c r="AE40" s="19" t="e">
        <f>IF(AD34=3,M34,IF(AD35=3,M35,IF(AD36=3,M36,IF(#REF!=3,#REF!))))</f>
        <v>#REF!</v>
      </c>
      <c r="AF40" s="20">
        <f>IF(N36&gt;P36,3,IF(N36&lt;P36,0,IF(N36=P36,1)))</f>
        <v>1</v>
      </c>
      <c r="AG40" s="20">
        <f>IF(Q36&gt;S36,3,IF(Q36&lt;S36,0,IF(Q36=S36,1)))</f>
        <v>1</v>
      </c>
      <c r="AH40" s="21">
        <f>IF(W36&gt;Y36,3,IF(W36&lt;Y36,0,IF(W36=Y36,1)))</f>
        <v>1</v>
      </c>
    </row>
    <row r="41" spans="1:34" ht="13.5" thickBot="1">
      <c r="A41" s="38">
        <v>39</v>
      </c>
      <c r="B41" s="165"/>
      <c r="C41" s="22">
        <v>39</v>
      </c>
      <c r="D41" s="23">
        <v>3</v>
      </c>
      <c r="E41" s="43" t="s">
        <v>91</v>
      </c>
      <c r="F41" s="5"/>
      <c r="G41" s="44" t="s">
        <v>10</v>
      </c>
      <c r="H41" s="78"/>
      <c r="I41" s="75"/>
      <c r="J41" s="124" t="s">
        <v>11</v>
      </c>
      <c r="K41" s="64"/>
      <c r="M41" s="174" t="s">
        <v>118</v>
      </c>
      <c r="N41" s="130">
        <f>K37</f>
        <v>0</v>
      </c>
      <c r="O41" s="131" t="s">
        <v>11</v>
      </c>
      <c r="P41" s="132">
        <f>I37</f>
        <v>0</v>
      </c>
      <c r="Q41" s="133">
        <f>K26</f>
        <v>0</v>
      </c>
      <c r="R41" s="131" t="s">
        <v>11</v>
      </c>
      <c r="S41" s="132">
        <f>I26</f>
        <v>0</v>
      </c>
      <c r="T41" s="133">
        <f>K14</f>
        <v>0</v>
      </c>
      <c r="U41" s="131" t="s">
        <v>11</v>
      </c>
      <c r="V41" s="132">
        <f>I14</f>
        <v>0</v>
      </c>
      <c r="W41" s="134"/>
      <c r="X41" s="135"/>
      <c r="Y41" s="136"/>
      <c r="Z41" s="28"/>
      <c r="AA41" s="133">
        <f>SUM(N41,Q41,T41)</f>
        <v>0</v>
      </c>
      <c r="AB41" s="131" t="s">
        <v>10</v>
      </c>
      <c r="AC41" s="132">
        <f>SUM(P41,S41,V41)</f>
        <v>0</v>
      </c>
      <c r="AD41" s="29"/>
      <c r="AE41" s="19" t="e">
        <f>IF(AD34=4,M34,IF(AD35=4,M35,IF(AD36=4,M36,IF(#REF!=4,#REF!))))</f>
        <v>#REF!</v>
      </c>
      <c r="AF41" s="20" t="e">
        <f>IF(#REF!&gt;#REF!,3,IF(#REF!&lt;#REF!,0,IF(#REF!=#REF!,1)))</f>
        <v>#REF!</v>
      </c>
      <c r="AG41" s="20" t="e">
        <f>IF(#REF!&gt;#REF!,3,IF(#REF!&lt;#REF!,0,IF(#REF!=#REF!,1)))</f>
        <v>#REF!</v>
      </c>
      <c r="AH41" s="21" t="e">
        <f>IF(#REF!&gt;#REF!,3,IF(#REF!&lt;#REF!,0,IF(#REF!=#REF!,1)))</f>
        <v>#REF!</v>
      </c>
    </row>
    <row r="42" spans="1:34" ht="13.5" thickBot="1">
      <c r="A42" s="45"/>
      <c r="B42" s="165"/>
      <c r="C42" s="31">
        <v>40</v>
      </c>
      <c r="D42" s="27">
        <v>4</v>
      </c>
      <c r="E42" s="46" t="s">
        <v>91</v>
      </c>
      <c r="F42" s="10"/>
      <c r="G42" s="47" t="s">
        <v>10</v>
      </c>
      <c r="H42" s="79"/>
      <c r="I42" s="73"/>
      <c r="J42" s="153" t="s">
        <v>11</v>
      </c>
      <c r="K42" s="67"/>
      <c r="M42" s="34"/>
      <c r="N42" s="35"/>
      <c r="O42" s="34"/>
      <c r="P42" s="36"/>
      <c r="Q42" s="35"/>
      <c r="R42" s="34"/>
      <c r="S42" s="36"/>
      <c r="T42" s="35"/>
      <c r="U42" s="34"/>
      <c r="V42" s="36"/>
      <c r="W42" s="34"/>
      <c r="X42" s="34"/>
      <c r="Y42" s="34"/>
      <c r="Z42" s="34"/>
      <c r="AA42" s="35"/>
      <c r="AB42" s="34"/>
      <c r="AC42" s="36"/>
      <c r="AD42" s="33"/>
      <c r="AE42" s="19"/>
      <c r="AF42" s="20"/>
      <c r="AG42" s="20"/>
      <c r="AH42" s="21"/>
    </row>
    <row r="43" spans="1:34" ht="12.75">
      <c r="A43" s="45"/>
      <c r="B43" s="212" t="s">
        <v>95</v>
      </c>
      <c r="C43" s="32">
        <v>41</v>
      </c>
      <c r="D43" s="48">
        <v>4</v>
      </c>
      <c r="E43" s="49" t="s">
        <v>92</v>
      </c>
      <c r="F43" s="50"/>
      <c r="G43" s="51"/>
      <c r="H43" s="80"/>
      <c r="I43" s="76"/>
      <c r="J43" s="141" t="s">
        <v>11</v>
      </c>
      <c r="K43" s="63"/>
      <c r="M43" s="34"/>
      <c r="N43" s="35"/>
      <c r="O43" s="34"/>
      <c r="P43" s="36"/>
      <c r="Q43" s="35"/>
      <c r="R43" s="34"/>
      <c r="S43" s="36"/>
      <c r="T43" s="35"/>
      <c r="U43" s="34"/>
      <c r="V43" s="36"/>
      <c r="W43" s="34"/>
      <c r="X43" s="34"/>
      <c r="Y43" s="34"/>
      <c r="Z43" s="34"/>
      <c r="AA43" s="35"/>
      <c r="AB43" s="34"/>
      <c r="AC43" s="36"/>
      <c r="AD43" s="33"/>
      <c r="AE43" s="19"/>
      <c r="AF43" s="20"/>
      <c r="AG43" s="20"/>
      <c r="AH43" s="21"/>
    </row>
    <row r="44" spans="1:34" ht="12.75">
      <c r="A44" s="45"/>
      <c r="B44" s="213"/>
      <c r="C44" s="22">
        <v>42</v>
      </c>
      <c r="D44" s="52">
        <v>3</v>
      </c>
      <c r="E44" s="53" t="s">
        <v>92</v>
      </c>
      <c r="F44" s="54"/>
      <c r="G44" s="55"/>
      <c r="H44" s="81"/>
      <c r="I44" s="75"/>
      <c r="J44" s="124" t="s">
        <v>11</v>
      </c>
      <c r="K44" s="64"/>
      <c r="M44" s="34"/>
      <c r="N44" s="35"/>
      <c r="O44" s="34"/>
      <c r="P44" s="36"/>
      <c r="Q44" s="35"/>
      <c r="R44" s="34"/>
      <c r="S44" s="36"/>
      <c r="T44" s="35"/>
      <c r="U44" s="34"/>
      <c r="V44" s="36"/>
      <c r="W44" s="34"/>
      <c r="X44" s="34"/>
      <c r="Y44" s="34"/>
      <c r="Z44" s="34"/>
      <c r="AA44" s="35"/>
      <c r="AB44" s="34"/>
      <c r="AC44" s="36"/>
      <c r="AD44" s="33"/>
      <c r="AE44" s="19"/>
      <c r="AF44" s="20"/>
      <c r="AG44" s="20"/>
      <c r="AH44" s="21"/>
    </row>
    <row r="45" spans="1:34" ht="12.75">
      <c r="A45" s="45"/>
      <c r="B45" s="213"/>
      <c r="C45" s="22">
        <v>43</v>
      </c>
      <c r="D45" s="23">
        <v>2</v>
      </c>
      <c r="E45" s="43" t="s">
        <v>93</v>
      </c>
      <c r="F45" s="5"/>
      <c r="G45" s="44"/>
      <c r="H45" s="78"/>
      <c r="I45" s="75"/>
      <c r="J45" s="154" t="s">
        <v>11</v>
      </c>
      <c r="K45" s="64"/>
      <c r="M45" s="34"/>
      <c r="N45" s="35"/>
      <c r="O45" s="34"/>
      <c r="P45" s="36"/>
      <c r="Q45" s="35"/>
      <c r="R45" s="34"/>
      <c r="S45" s="36"/>
      <c r="T45" s="35"/>
      <c r="U45" s="34"/>
      <c r="V45" s="36"/>
      <c r="W45" s="34"/>
      <c r="X45" s="34"/>
      <c r="Y45" s="34"/>
      <c r="Z45" s="34"/>
      <c r="AA45" s="35"/>
      <c r="AB45" s="34"/>
      <c r="AC45" s="36"/>
      <c r="AD45" s="33"/>
      <c r="AE45" s="19"/>
      <c r="AF45" s="20"/>
      <c r="AG45" s="20"/>
      <c r="AH45" s="21"/>
    </row>
    <row r="46" spans="1:34" ht="13.5" thickBot="1">
      <c r="A46" s="45">
        <v>40</v>
      </c>
      <c r="B46" s="214"/>
      <c r="C46" s="31">
        <v>44</v>
      </c>
      <c r="D46" s="46">
        <v>1</v>
      </c>
      <c r="E46" s="46" t="s">
        <v>93</v>
      </c>
      <c r="F46" s="10"/>
      <c r="G46" s="47"/>
      <c r="H46" s="79"/>
      <c r="I46" s="74"/>
      <c r="J46" s="153" t="s">
        <v>11</v>
      </c>
      <c r="K46" s="70"/>
      <c r="L46" s="40"/>
      <c r="M46" s="34"/>
      <c r="N46" s="35"/>
      <c r="O46" s="34"/>
      <c r="P46" s="36"/>
      <c r="Q46" s="35"/>
      <c r="R46" s="34"/>
      <c r="S46" s="36"/>
      <c r="T46" s="34"/>
      <c r="U46" s="34"/>
      <c r="V46" s="34"/>
      <c r="W46" s="35"/>
      <c r="X46" s="34"/>
      <c r="Y46" s="36"/>
      <c r="Z46" s="34"/>
      <c r="AA46" s="35"/>
      <c r="AB46" s="34"/>
      <c r="AC46" s="36"/>
      <c r="AD46" s="33"/>
      <c r="AE46" s="14"/>
      <c r="AF46" s="20"/>
      <c r="AG46" s="20"/>
      <c r="AH46" s="21"/>
    </row>
    <row r="47" spans="1:34" ht="17.25" customHeight="1" thickBot="1">
      <c r="A47" s="56"/>
      <c r="B47" s="167" t="s">
        <v>96</v>
      </c>
      <c r="C47" s="208" t="s">
        <v>35</v>
      </c>
      <c r="D47" s="208"/>
      <c r="E47" s="208"/>
      <c r="F47" s="208"/>
      <c r="G47" s="208"/>
      <c r="H47" s="208"/>
      <c r="I47" s="208"/>
      <c r="J47" s="208"/>
      <c r="K47" s="209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19" t="e">
        <f>IF(AD40=1,M40,IF(AD41=1,M41,IF(AD46=1,M46,IF(#REF!=1,#REF!))))</f>
        <v>#REF!</v>
      </c>
      <c r="AF47" s="20">
        <f>IF(Q40&gt;S40,3,IF(Q40&lt;S40,0,IF(Q40=S40,1)))</f>
        <v>1</v>
      </c>
      <c r="AG47" s="20">
        <f>IF(T40&gt;V40,3,IF(T40&lt;V40,0,IF(T40=V40,1)))</f>
        <v>1</v>
      </c>
      <c r="AH47" s="21">
        <f>IF(W40&gt;Y40,3,IF(W40&lt;Y40,0,IF(W40=Y40,1)))</f>
        <v>1</v>
      </c>
    </row>
    <row r="48" spans="4:34" ht="12.75">
      <c r="D48" s="155"/>
      <c r="E48" s="155"/>
      <c r="F48" s="156" t="s">
        <v>54</v>
      </c>
      <c r="G48" s="157"/>
      <c r="H48" s="156" t="s">
        <v>54</v>
      </c>
      <c r="I48" s="155"/>
      <c r="J48" s="155"/>
      <c r="K48" s="155"/>
      <c r="M48" s="34"/>
      <c r="N48" s="34"/>
      <c r="O48" s="34"/>
      <c r="P48" s="34"/>
      <c r="Q48" s="35"/>
      <c r="R48" s="34"/>
      <c r="S48" s="36"/>
      <c r="T48" s="35"/>
      <c r="U48" s="34"/>
      <c r="V48" s="36"/>
      <c r="W48" s="35"/>
      <c r="X48" s="34"/>
      <c r="Y48" s="36"/>
      <c r="Z48" s="34"/>
      <c r="AA48" s="35"/>
      <c r="AB48" s="34"/>
      <c r="AC48" s="36"/>
      <c r="AD48" s="33"/>
      <c r="AE48" s="19" t="e">
        <f>IF(AD40=2,M40,IF(AD41=2,M41,IF(AD46=2,M46,IF(#REF!=2,#REF!))))</f>
        <v>#REF!</v>
      </c>
      <c r="AF48" s="20">
        <f>IF(N41&gt;P41,3,IF(N41&lt;P41,0,IF(N41=P41,1)))</f>
        <v>1</v>
      </c>
      <c r="AG48" s="20">
        <f>IF(T41&gt;V41,3,IF(T41&lt;V41,0,IF(T41=V41,1)))</f>
        <v>1</v>
      </c>
      <c r="AH48" s="21">
        <f>IF(W41&gt;Y41,3,IF(W41&lt;Y41,0,IF(W41=Y41,1)))</f>
        <v>1</v>
      </c>
    </row>
    <row r="49" spans="4:34" ht="12.75" hidden="1">
      <c r="D49" s="155"/>
      <c r="E49" s="155"/>
      <c r="F49" s="155"/>
      <c r="G49" s="155"/>
      <c r="H49" s="155"/>
      <c r="I49" s="155"/>
      <c r="J49" s="155"/>
      <c r="K49" s="155"/>
      <c r="M49" s="34"/>
      <c r="N49" s="35"/>
      <c r="O49" s="34"/>
      <c r="P49" s="36"/>
      <c r="Q49" s="34"/>
      <c r="R49" s="34"/>
      <c r="S49" s="34"/>
      <c r="T49" s="35"/>
      <c r="U49" s="34"/>
      <c r="V49" s="36"/>
      <c r="W49" s="35"/>
      <c r="X49" s="34"/>
      <c r="Y49" s="36"/>
      <c r="Z49" s="34"/>
      <c r="AA49" s="35"/>
      <c r="AB49" s="34"/>
      <c r="AC49" s="36"/>
      <c r="AD49" s="33"/>
      <c r="AE49" s="19" t="e">
        <f>IF(AD40=3,M40,IF(AD41=3,M41,IF(AD46=3,M46,IF(#REF!=3,#REF!))))</f>
        <v>#REF!</v>
      </c>
      <c r="AF49" s="20">
        <f>IF(N46&gt;P46,3,IF(N46&lt;P46,0,IF(N46=P46,1)))</f>
        <v>1</v>
      </c>
      <c r="AG49" s="20">
        <f>IF(Q46&gt;S46,3,IF(Q46&lt;S46,0,IF(Q46=S46,1)))</f>
        <v>1</v>
      </c>
      <c r="AH49" s="21">
        <f>IF(W46&gt;Y46,3,IF(W46&lt;Y46,0,IF(W46=Y46,1)))</f>
        <v>1</v>
      </c>
    </row>
    <row r="50" spans="4:34" ht="12.75" hidden="1">
      <c r="D50" s="155"/>
      <c r="E50" s="155"/>
      <c r="F50" s="156" t="s">
        <v>55</v>
      </c>
      <c r="G50" s="157"/>
      <c r="H50" s="156" t="s">
        <v>55</v>
      </c>
      <c r="I50" s="155"/>
      <c r="J50" s="155"/>
      <c r="K50" s="155"/>
      <c r="M50" s="57"/>
      <c r="N50" s="35"/>
      <c r="O50" s="34"/>
      <c r="P50" s="36"/>
      <c r="Q50" s="35"/>
      <c r="R50" s="34"/>
      <c r="S50" s="36"/>
      <c r="T50" s="34"/>
      <c r="U50" s="34"/>
      <c r="V50" s="34"/>
      <c r="W50" s="35"/>
      <c r="X50" s="34"/>
      <c r="Y50" s="36"/>
      <c r="Z50" s="34"/>
      <c r="AA50" s="35"/>
      <c r="AB50" s="34"/>
      <c r="AC50" s="36"/>
      <c r="AD50" s="33"/>
      <c r="AE50" s="19" t="e">
        <f>IF(AD40=4,M40,IF(AD41=4,M41,IF(AD46=4,M46,IF(#REF!=4,#REF!))))</f>
        <v>#REF!</v>
      </c>
      <c r="AF50" s="20" t="e">
        <f>IF(#REF!&gt;#REF!,3,IF(#REF!&lt;#REF!,0,IF(#REF!=#REF!,1)))</f>
        <v>#REF!</v>
      </c>
      <c r="AG50" s="20" t="e">
        <f>IF(#REF!&gt;#REF!,3,IF(#REF!&lt;#REF!,0,IF(#REF!=#REF!,1)))</f>
        <v>#REF!</v>
      </c>
      <c r="AH50" s="21" t="e">
        <f>IF(#REF!&gt;#REF!,3,IF(#REF!&lt;#REF!,0,IF(#REF!=#REF!,1)))</f>
        <v>#REF!</v>
      </c>
    </row>
    <row r="51" spans="4:34" ht="12.75" hidden="1">
      <c r="D51" s="155"/>
      <c r="E51" s="155"/>
      <c r="F51" s="156" t="s">
        <v>56</v>
      </c>
      <c r="G51" s="157"/>
      <c r="H51" s="156" t="s">
        <v>56</v>
      </c>
      <c r="I51" s="155"/>
      <c r="J51" s="155"/>
      <c r="K51" s="155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14"/>
      <c r="AF51" s="20"/>
      <c r="AG51" s="20"/>
      <c r="AH51" s="21"/>
    </row>
    <row r="52" spans="4:34" ht="12.75" hidden="1">
      <c r="D52" s="155"/>
      <c r="E52" s="155"/>
      <c r="F52" s="156" t="s">
        <v>57</v>
      </c>
      <c r="G52" s="157"/>
      <c r="H52" s="156" t="s">
        <v>57</v>
      </c>
      <c r="I52" s="155"/>
      <c r="J52" s="155"/>
      <c r="K52" s="15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14"/>
      <c r="AF52" s="20"/>
      <c r="AG52" s="20"/>
      <c r="AH52" s="21"/>
    </row>
    <row r="53" spans="4:34" ht="12.75" hidden="1">
      <c r="D53" s="155"/>
      <c r="E53" s="155"/>
      <c r="F53" s="156" t="s">
        <v>58</v>
      </c>
      <c r="G53" s="157"/>
      <c r="H53" s="156" t="s">
        <v>58</v>
      </c>
      <c r="I53" s="155"/>
      <c r="J53" s="155"/>
      <c r="K53" s="155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14"/>
      <c r="AF53" s="20">
        <f>IF(N48&gt;P48,3,IF(N48&lt;P48,0,IF(N48=P48,1)))</f>
        <v>1</v>
      </c>
      <c r="AG53" s="20"/>
      <c r="AH53" s="21"/>
    </row>
    <row r="54" spans="4:34" ht="12.75" hidden="1">
      <c r="D54" s="155"/>
      <c r="E54" s="155"/>
      <c r="F54" s="156" t="s">
        <v>59</v>
      </c>
      <c r="G54" s="157"/>
      <c r="H54" s="156" t="s">
        <v>59</v>
      </c>
      <c r="I54" s="155"/>
      <c r="J54" s="155"/>
      <c r="K54" s="155"/>
      <c r="M54" s="58"/>
      <c r="N54" s="34"/>
      <c r="O54" s="34"/>
      <c r="P54" s="34"/>
      <c r="Q54" s="35"/>
      <c r="R54" s="34"/>
      <c r="S54" s="36"/>
      <c r="T54" s="35"/>
      <c r="U54" s="34"/>
      <c r="V54" s="36"/>
      <c r="W54" s="35"/>
      <c r="X54" s="34"/>
      <c r="Y54" s="36"/>
      <c r="Z54" s="34"/>
      <c r="AA54" s="35"/>
      <c r="AB54" s="34"/>
      <c r="AC54" s="36"/>
      <c r="AD54" s="33"/>
      <c r="AE54" s="19" t="e">
        <f>IF(AD48=1,M48,IF(AD49=1,M49,IF(AD50=1,M50,IF(#REF!=1,#REF!))))</f>
        <v>#REF!</v>
      </c>
      <c r="AF54" s="20">
        <f>IF(Q48&gt;S48,3,IF(Q48&lt;S48,0,IF(Q48=S48,1)))</f>
        <v>1</v>
      </c>
      <c r="AG54" s="20">
        <f>IF(T48&gt;V48,3,IF(T48&lt;V48,0,IF(T48=V48,1)))</f>
        <v>1</v>
      </c>
      <c r="AH54" s="21">
        <f>IF(W48&gt;Y48,3,IF(W48&lt;Y48,0,IF(W48=Y48,1)))</f>
        <v>1</v>
      </c>
    </row>
    <row r="55" spans="4:34" ht="12.75" hidden="1">
      <c r="D55" s="155"/>
      <c r="E55" s="155"/>
      <c r="F55" s="156" t="s">
        <v>60</v>
      </c>
      <c r="G55" s="157"/>
      <c r="H55" s="156" t="s">
        <v>60</v>
      </c>
      <c r="I55" s="155"/>
      <c r="J55" s="155"/>
      <c r="K55" s="155"/>
      <c r="M55" s="34"/>
      <c r="N55" s="35"/>
      <c r="O55" s="34"/>
      <c r="P55" s="36"/>
      <c r="Q55" s="34"/>
      <c r="R55" s="34"/>
      <c r="S55" s="34"/>
      <c r="T55" s="35"/>
      <c r="U55" s="34"/>
      <c r="V55" s="36"/>
      <c r="W55" s="35"/>
      <c r="X55" s="34"/>
      <c r="Y55" s="36"/>
      <c r="Z55" s="34"/>
      <c r="AA55" s="35"/>
      <c r="AB55" s="34"/>
      <c r="AC55" s="36"/>
      <c r="AD55" s="33"/>
      <c r="AE55" s="19" t="e">
        <f>IF(AD48=2,M48,IF(AD49=2,M49,IF(AD50=2,M50,IF(#REF!=2,#REF!))))</f>
        <v>#REF!</v>
      </c>
      <c r="AF55" s="20">
        <f>IF(N49&gt;P49,3,IF(N49&lt;P49,0,IF(N49=P49,1)))</f>
        <v>1</v>
      </c>
      <c r="AG55" s="20">
        <f>IF(T49&gt;V49,3,IF(T49&lt;V49,0,IF(T49=V49,1)))</f>
        <v>1</v>
      </c>
      <c r="AH55" s="21">
        <f>IF(W49&gt;Y49,3,IF(W49&lt;Y49,0,IF(W49=Y49,1)))</f>
        <v>1</v>
      </c>
    </row>
    <row r="56" spans="4:34" ht="12.75" hidden="1">
      <c r="D56" s="155"/>
      <c r="E56" s="155"/>
      <c r="F56" s="156" t="s">
        <v>61</v>
      </c>
      <c r="G56" s="157"/>
      <c r="H56" s="156" t="s">
        <v>61</v>
      </c>
      <c r="I56" s="155"/>
      <c r="J56" s="155"/>
      <c r="K56" s="155"/>
      <c r="M56" s="34"/>
      <c r="N56" s="35"/>
      <c r="O56" s="34"/>
      <c r="P56" s="36"/>
      <c r="Q56" s="35"/>
      <c r="R56" s="34"/>
      <c r="S56" s="36"/>
      <c r="T56" s="34"/>
      <c r="U56" s="34"/>
      <c r="V56" s="34"/>
      <c r="W56" s="35"/>
      <c r="X56" s="34"/>
      <c r="Y56" s="36"/>
      <c r="Z56" s="34"/>
      <c r="AA56" s="35"/>
      <c r="AB56" s="34"/>
      <c r="AC56" s="36"/>
      <c r="AD56" s="33"/>
      <c r="AE56" s="19" t="e">
        <f>IF(AD48=3,M48,IF(AD49=3,M49,IF(AD50=3,M50,IF(#REF!=3,#REF!))))</f>
        <v>#REF!</v>
      </c>
      <c r="AF56" s="20">
        <f>IF(N50&gt;P50,3,IF(N50&lt;P50,0,IF(N50=P50,1)))</f>
        <v>1</v>
      </c>
      <c r="AG56" s="20">
        <f>IF(Q50&gt;S50,3,IF(Q50&lt;S50,0,IF(Q50=S50,1)))</f>
        <v>1</v>
      </c>
      <c r="AH56" s="21">
        <f>IF(W50&gt;Y50,3,IF(W50&lt;Y50,0,IF(W50=Y50,1)))</f>
        <v>1</v>
      </c>
    </row>
    <row r="57" spans="4:34" ht="12.75" hidden="1">
      <c r="D57" s="155"/>
      <c r="E57" s="155"/>
      <c r="F57" s="156" t="s">
        <v>62</v>
      </c>
      <c r="G57" s="157"/>
      <c r="H57" s="156" t="s">
        <v>62</v>
      </c>
      <c r="I57" s="155"/>
      <c r="J57" s="155"/>
      <c r="K57" s="155"/>
      <c r="M57" s="34"/>
      <c r="N57" s="35"/>
      <c r="O57" s="34"/>
      <c r="P57" s="36"/>
      <c r="Q57" s="35"/>
      <c r="R57" s="34"/>
      <c r="S57" s="36"/>
      <c r="T57" s="35"/>
      <c r="U57" s="34"/>
      <c r="V57" s="36"/>
      <c r="W57" s="34"/>
      <c r="X57" s="34"/>
      <c r="Y57" s="34"/>
      <c r="Z57" s="34"/>
      <c r="AA57" s="35"/>
      <c r="AB57" s="34"/>
      <c r="AC57" s="36"/>
      <c r="AD57" s="33"/>
      <c r="AE57" s="59" t="e">
        <f>IF(AD48=4,M48,IF(AD49=4,M49,IF(AD50=4,M50,IF(#REF!=4,#REF!))))</f>
        <v>#REF!</v>
      </c>
      <c r="AF57" s="60" t="e">
        <f>IF(#REF!&gt;#REF!,3,IF(#REF!&lt;#REF!,0,IF(#REF!=#REF!,1)))</f>
        <v>#REF!</v>
      </c>
      <c r="AG57" s="60" t="e">
        <f>IF(#REF!&gt;#REF!,3,IF(#REF!&lt;#REF!,0,IF(#REF!=#REF!,1)))</f>
        <v>#REF!</v>
      </c>
      <c r="AH57" s="61" t="e">
        <f>IF(#REF!&gt;#REF!,3,IF(#REF!&lt;#REF!,0,IF(#REF!=#REF!,1)))</f>
        <v>#REF!</v>
      </c>
    </row>
    <row r="58" spans="4:11" ht="12.75" hidden="1">
      <c r="D58" s="155"/>
      <c r="E58" s="155"/>
      <c r="F58" s="156" t="s">
        <v>63</v>
      </c>
      <c r="G58" s="157"/>
      <c r="H58" s="156" t="s">
        <v>63</v>
      </c>
      <c r="I58" s="155"/>
      <c r="J58" s="155"/>
      <c r="K58" s="155"/>
    </row>
    <row r="59" spans="4:11" ht="12.75" hidden="1">
      <c r="D59" s="155"/>
      <c r="E59" s="155"/>
      <c r="F59" s="156" t="s">
        <v>64</v>
      </c>
      <c r="G59" s="157"/>
      <c r="H59" s="156" t="s">
        <v>64</v>
      </c>
      <c r="I59" s="155"/>
      <c r="J59" s="155"/>
      <c r="K59" s="155"/>
    </row>
    <row r="60" spans="4:11" ht="12.75" hidden="1">
      <c r="D60" s="155"/>
      <c r="E60" s="155"/>
      <c r="F60" s="156"/>
      <c r="G60" s="157"/>
      <c r="H60" s="156"/>
      <c r="I60" s="155"/>
      <c r="J60" s="155"/>
      <c r="K60" s="155"/>
    </row>
    <row r="61" spans="4:11" ht="12.75" hidden="1">
      <c r="D61" s="155"/>
      <c r="E61" s="155"/>
      <c r="F61" s="156" t="s">
        <v>65</v>
      </c>
      <c r="G61" s="157"/>
      <c r="H61" s="156" t="s">
        <v>65</v>
      </c>
      <c r="I61" s="155"/>
      <c r="J61" s="155"/>
      <c r="K61" s="155"/>
    </row>
    <row r="62" spans="4:11" ht="12.75" hidden="1">
      <c r="D62" s="155"/>
      <c r="E62" s="155"/>
      <c r="F62" s="156" t="s">
        <v>66</v>
      </c>
      <c r="G62" s="157"/>
      <c r="H62" s="156" t="s">
        <v>66</v>
      </c>
      <c r="I62" s="155"/>
      <c r="J62" s="155"/>
      <c r="K62" s="155"/>
    </row>
    <row r="63" spans="4:11" ht="12.75" hidden="1">
      <c r="D63" s="155"/>
      <c r="E63" s="155"/>
      <c r="F63" s="156" t="s">
        <v>67</v>
      </c>
      <c r="G63" s="157"/>
      <c r="H63" s="156" t="s">
        <v>67</v>
      </c>
      <c r="I63" s="155"/>
      <c r="J63" s="155"/>
      <c r="K63" s="155"/>
    </row>
    <row r="64" spans="4:11" ht="12.75" hidden="1">
      <c r="D64" s="155"/>
      <c r="E64" s="155"/>
      <c r="F64" s="158" t="s">
        <v>68</v>
      </c>
      <c r="G64" s="157"/>
      <c r="H64" s="158" t="s">
        <v>68</v>
      </c>
      <c r="I64" s="155"/>
      <c r="J64" s="155"/>
      <c r="K64" s="155"/>
    </row>
    <row r="65" spans="4:11" ht="12.75" hidden="1">
      <c r="D65" s="155"/>
      <c r="E65" s="155"/>
      <c r="F65" s="156" t="s">
        <v>69</v>
      </c>
      <c r="G65" s="157"/>
      <c r="H65" s="156" t="s">
        <v>69</v>
      </c>
      <c r="I65" s="155"/>
      <c r="J65" s="155"/>
      <c r="K65" s="155"/>
    </row>
    <row r="66" spans="4:11" ht="12.75" hidden="1">
      <c r="D66" s="155"/>
      <c r="E66" s="155"/>
      <c r="F66" s="158" t="s">
        <v>70</v>
      </c>
      <c r="G66" s="157"/>
      <c r="H66" s="158" t="s">
        <v>70</v>
      </c>
      <c r="I66" s="155"/>
      <c r="J66" s="155"/>
      <c r="K66" s="155"/>
    </row>
    <row r="67" spans="4:11" ht="12.75" hidden="1">
      <c r="D67" s="155"/>
      <c r="E67" s="155"/>
      <c r="F67" s="156" t="s">
        <v>71</v>
      </c>
      <c r="G67" s="157"/>
      <c r="H67" s="156" t="s">
        <v>71</v>
      </c>
      <c r="I67" s="155"/>
      <c r="J67" s="155"/>
      <c r="K67" s="155"/>
    </row>
    <row r="68" spans="4:11" ht="12.75" hidden="1">
      <c r="D68" s="155"/>
      <c r="E68" s="155"/>
      <c r="F68" s="156" t="s">
        <v>72</v>
      </c>
      <c r="G68" s="157"/>
      <c r="H68" s="156" t="s">
        <v>72</v>
      </c>
      <c r="I68" s="155"/>
      <c r="J68" s="155"/>
      <c r="K68" s="155"/>
    </row>
    <row r="69" spans="4:11" ht="12.75" hidden="1">
      <c r="D69" s="155"/>
      <c r="E69" s="155"/>
      <c r="F69" s="156" t="s">
        <v>73</v>
      </c>
      <c r="G69" s="157"/>
      <c r="H69" s="156" t="s">
        <v>73</v>
      </c>
      <c r="I69" s="155"/>
      <c r="J69" s="155"/>
      <c r="K69" s="155"/>
    </row>
    <row r="70" spans="4:11" ht="12.75" hidden="1">
      <c r="D70" s="155"/>
      <c r="E70" s="155"/>
      <c r="F70" s="156" t="s">
        <v>74</v>
      </c>
      <c r="G70" s="157"/>
      <c r="H70" s="156" t="s">
        <v>74</v>
      </c>
      <c r="I70" s="155"/>
      <c r="J70" s="155"/>
      <c r="K70" s="155"/>
    </row>
    <row r="71" spans="4:11" ht="12.75" hidden="1">
      <c r="D71" s="155"/>
      <c r="E71" s="155"/>
      <c r="F71" s="156" t="s">
        <v>75</v>
      </c>
      <c r="G71" s="157"/>
      <c r="H71" s="156" t="s">
        <v>75</v>
      </c>
      <c r="I71" s="155"/>
      <c r="J71" s="155"/>
      <c r="K71" s="155"/>
    </row>
    <row r="72" spans="4:11" ht="12.75" hidden="1">
      <c r="D72" s="155"/>
      <c r="E72" s="155"/>
      <c r="F72" s="159" t="s">
        <v>76</v>
      </c>
      <c r="G72" s="157"/>
      <c r="H72" s="159" t="s">
        <v>76</v>
      </c>
      <c r="I72" s="155"/>
      <c r="J72" s="155"/>
      <c r="K72" s="155"/>
    </row>
    <row r="73" spans="4:11" ht="12.75" hidden="1">
      <c r="D73" s="155"/>
      <c r="E73" s="155"/>
      <c r="F73" s="158" t="s">
        <v>77</v>
      </c>
      <c r="G73" s="157"/>
      <c r="H73" s="158" t="s">
        <v>77</v>
      </c>
      <c r="I73" s="155"/>
      <c r="J73" s="155"/>
      <c r="K73" s="155"/>
    </row>
    <row r="74" spans="4:11" ht="12.75" hidden="1">
      <c r="D74" s="155"/>
      <c r="E74" s="155"/>
      <c r="F74" s="156" t="s">
        <v>78</v>
      </c>
      <c r="G74" s="157"/>
      <c r="H74" s="156" t="s">
        <v>78</v>
      </c>
      <c r="I74" s="155"/>
      <c r="J74" s="155"/>
      <c r="K74" s="155"/>
    </row>
    <row r="75" spans="4:11" ht="12.75" hidden="1">
      <c r="D75" s="155"/>
      <c r="E75" s="155"/>
      <c r="F75" s="156" t="s">
        <v>79</v>
      </c>
      <c r="G75" s="157"/>
      <c r="H75" s="156" t="s">
        <v>79</v>
      </c>
      <c r="I75" s="155"/>
      <c r="J75" s="155"/>
      <c r="K75" s="155"/>
    </row>
    <row r="76" spans="4:11" ht="12.75" hidden="1">
      <c r="D76" s="155"/>
      <c r="E76" s="155"/>
      <c r="F76" s="156" t="s">
        <v>80</v>
      </c>
      <c r="G76" s="157"/>
      <c r="H76" s="156" t="s">
        <v>80</v>
      </c>
      <c r="I76" s="155"/>
      <c r="J76" s="155"/>
      <c r="K76" s="155"/>
    </row>
    <row r="77" spans="4:11" ht="12.75" hidden="1">
      <c r="D77" s="155"/>
      <c r="E77" s="155"/>
      <c r="F77" s="156" t="s">
        <v>80</v>
      </c>
      <c r="G77" s="157"/>
      <c r="H77" s="157"/>
      <c r="I77" s="155"/>
      <c r="J77" s="155"/>
      <c r="K77" s="155"/>
    </row>
    <row r="78" spans="4:11" ht="12.75">
      <c r="D78" s="155"/>
      <c r="E78" s="155"/>
      <c r="F78" s="155"/>
      <c r="G78" s="155"/>
      <c r="H78" s="155"/>
      <c r="I78" s="155"/>
      <c r="J78" s="155"/>
      <c r="K78" s="155"/>
    </row>
    <row r="79" spans="4:11" ht="12.75">
      <c r="D79" s="155"/>
      <c r="E79" s="155"/>
      <c r="F79" s="155"/>
      <c r="G79" s="155"/>
      <c r="H79" s="155"/>
      <c r="I79" s="155"/>
      <c r="J79" s="155"/>
      <c r="K79" s="155"/>
    </row>
    <row r="80" spans="4:11" ht="12.75">
      <c r="D80" s="155"/>
      <c r="E80" s="155"/>
      <c r="F80" s="160"/>
      <c r="G80" s="155"/>
      <c r="H80" s="155"/>
      <c r="I80" s="155"/>
      <c r="J80" s="155"/>
      <c r="K80" s="155"/>
    </row>
    <row r="81" spans="4:11" ht="12.75">
      <c r="D81" s="155"/>
      <c r="E81" s="155"/>
      <c r="F81" s="155"/>
      <c r="G81" s="155"/>
      <c r="H81" s="155"/>
      <c r="I81" s="155"/>
      <c r="J81" s="155"/>
      <c r="K81" s="155"/>
    </row>
    <row r="82" spans="4:11" ht="12.75">
      <c r="D82" s="155"/>
      <c r="E82" s="155"/>
      <c r="F82" s="155"/>
      <c r="G82" s="155"/>
      <c r="H82" s="155"/>
      <c r="I82" s="155"/>
      <c r="J82" s="155"/>
      <c r="K82" s="155"/>
    </row>
    <row r="83" spans="4:11" ht="12.75">
      <c r="D83" s="155"/>
      <c r="E83" s="155"/>
      <c r="F83" s="155"/>
      <c r="G83" s="155"/>
      <c r="H83" s="155"/>
      <c r="I83" s="155"/>
      <c r="J83" s="155"/>
      <c r="K83" s="155"/>
    </row>
    <row r="84" spans="4:11" ht="12.75">
      <c r="D84" s="155"/>
      <c r="E84" s="155"/>
      <c r="F84" s="155"/>
      <c r="G84" s="155"/>
      <c r="H84" s="155"/>
      <c r="I84" s="155"/>
      <c r="J84" s="155"/>
      <c r="K84" s="155"/>
    </row>
    <row r="85" spans="4:11" ht="12.75">
      <c r="D85" s="155"/>
      <c r="E85" s="155"/>
      <c r="F85" s="155"/>
      <c r="G85" s="155"/>
      <c r="H85" s="155"/>
      <c r="I85" s="155"/>
      <c r="J85" s="155"/>
      <c r="K85" s="155"/>
    </row>
    <row r="86" spans="4:11" ht="12.75">
      <c r="D86" s="155"/>
      <c r="E86" s="155"/>
      <c r="F86" s="155"/>
      <c r="G86" s="155"/>
      <c r="H86" s="155"/>
      <c r="I86" s="155"/>
      <c r="J86" s="155"/>
      <c r="K86" s="155"/>
    </row>
    <row r="87" spans="4:11" ht="12.75">
      <c r="D87" s="155"/>
      <c r="E87" s="155"/>
      <c r="F87" s="155"/>
      <c r="G87" s="155"/>
      <c r="H87" s="155"/>
      <c r="I87" s="155"/>
      <c r="J87" s="155"/>
      <c r="K87" s="155"/>
    </row>
    <row r="88" spans="4:11" ht="12.75">
      <c r="D88" s="155"/>
      <c r="E88" s="155"/>
      <c r="F88" s="155"/>
      <c r="G88" s="155"/>
      <c r="H88" s="155"/>
      <c r="I88" s="155"/>
      <c r="J88" s="155"/>
      <c r="K88" s="155"/>
    </row>
    <row r="89" spans="4:11" ht="12.75">
      <c r="D89" s="155"/>
      <c r="E89" s="155"/>
      <c r="F89" s="155"/>
      <c r="G89" s="155"/>
      <c r="H89" s="155"/>
      <c r="I89" s="155"/>
      <c r="J89" s="155"/>
      <c r="K89" s="155"/>
    </row>
    <row r="90" spans="4:11" ht="12.75">
      <c r="D90" s="155"/>
      <c r="E90" s="155"/>
      <c r="F90" s="155"/>
      <c r="G90" s="155"/>
      <c r="H90" s="155"/>
      <c r="I90" s="155"/>
      <c r="J90" s="155"/>
      <c r="K90" s="155"/>
    </row>
    <row r="91" spans="4:11" ht="12.75">
      <c r="D91" s="155"/>
      <c r="E91" s="155"/>
      <c r="F91" s="155"/>
      <c r="G91" s="155"/>
      <c r="H91" s="155"/>
      <c r="I91" s="155"/>
      <c r="J91" s="155"/>
      <c r="K91" s="155"/>
    </row>
    <row r="92" spans="4:11" ht="12.75">
      <c r="D92" s="155"/>
      <c r="E92" s="155"/>
      <c r="F92" s="155"/>
      <c r="G92" s="155"/>
      <c r="H92" s="155"/>
      <c r="I92" s="155"/>
      <c r="J92" s="155"/>
      <c r="K92" s="155"/>
    </row>
    <row r="93" spans="4:11" ht="12.75">
      <c r="D93" s="155"/>
      <c r="E93" s="155"/>
      <c r="F93" s="155"/>
      <c r="G93" s="155"/>
      <c r="H93" s="155"/>
      <c r="I93" s="155"/>
      <c r="J93" s="155"/>
      <c r="K93" s="155"/>
    </row>
    <row r="94" spans="4:11" ht="12.75">
      <c r="D94" s="155"/>
      <c r="E94" s="155"/>
      <c r="F94" s="155"/>
      <c r="G94" s="155"/>
      <c r="H94" s="155"/>
      <c r="I94" s="155"/>
      <c r="J94" s="155"/>
      <c r="K94" s="155"/>
    </row>
    <row r="95" spans="4:11" ht="12.75">
      <c r="D95" s="155"/>
      <c r="E95" s="155"/>
      <c r="F95" s="155"/>
      <c r="G95" s="155"/>
      <c r="H95" s="155"/>
      <c r="I95" s="155"/>
      <c r="J95" s="155"/>
      <c r="K95" s="155"/>
    </row>
    <row r="96" spans="4:11" ht="12.75">
      <c r="D96" s="155"/>
      <c r="E96" s="155"/>
      <c r="F96" s="155"/>
      <c r="G96" s="155"/>
      <c r="H96" s="155"/>
      <c r="I96" s="155"/>
      <c r="J96" s="155"/>
      <c r="K96" s="155"/>
    </row>
    <row r="97" spans="4:11" ht="12.75">
      <c r="D97" s="155"/>
      <c r="E97" s="155"/>
      <c r="F97" s="155"/>
      <c r="G97" s="155"/>
      <c r="H97" s="155"/>
      <c r="I97" s="155"/>
      <c r="J97" s="155"/>
      <c r="K97" s="155"/>
    </row>
    <row r="98" spans="4:11" ht="12.75">
      <c r="D98" s="155"/>
      <c r="E98" s="155"/>
      <c r="F98" s="155"/>
      <c r="G98" s="155"/>
      <c r="H98" s="155"/>
      <c r="I98" s="155"/>
      <c r="J98" s="155"/>
      <c r="K98" s="155"/>
    </row>
    <row r="99" spans="4:11" ht="12.75">
      <c r="D99" s="155"/>
      <c r="E99" s="155"/>
      <c r="F99" s="155"/>
      <c r="G99" s="155"/>
      <c r="H99" s="155"/>
      <c r="I99" s="155"/>
      <c r="J99" s="155"/>
      <c r="K99" s="155"/>
    </row>
    <row r="100" spans="4:11" ht="12.75">
      <c r="D100" s="155"/>
      <c r="E100" s="155"/>
      <c r="F100" s="155"/>
      <c r="G100" s="155"/>
      <c r="H100" s="155"/>
      <c r="I100" s="155"/>
      <c r="J100" s="155"/>
      <c r="K100" s="155"/>
    </row>
  </sheetData>
  <sheetProtection password="C7C8" sheet="1" formatRows="0" autoFilter="0"/>
  <mergeCells count="16">
    <mergeCell ref="C47:K47"/>
    <mergeCell ref="C1:C2"/>
    <mergeCell ref="B43:B46"/>
    <mergeCell ref="AA30:AC30"/>
    <mergeCell ref="AA37:AC37"/>
    <mergeCell ref="AA2:AC2"/>
    <mergeCell ref="AA9:AC9"/>
    <mergeCell ref="AA16:AC16"/>
    <mergeCell ref="AA23:AC23"/>
    <mergeCell ref="B3:B6"/>
    <mergeCell ref="F1:H2"/>
    <mergeCell ref="I1:K2"/>
    <mergeCell ref="A1:A2"/>
    <mergeCell ref="B1:B2"/>
    <mergeCell ref="D1:D2"/>
    <mergeCell ref="E1:E2"/>
  </mergeCells>
  <printOptions/>
  <pageMargins left="0.25" right="0.25" top="0.75" bottom="0.75" header="0.3" footer="0.3"/>
  <pageSetup horizontalDpi="600" verticalDpi="600" orientation="portrait" paperSize="9" r:id="rId1"/>
  <ignoredErrors>
    <ignoredError sqref="AA3:AC6 AA10:AC13 AA17:AC20 AA24:AC27 AA31:AC34 AA38:AC41 AE3:AH3" unlockedFormula="1"/>
    <ignoredError sqref="AE4:AH41 AE47:AH57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B37" sqref="B37"/>
    </sheetView>
  </sheetViews>
  <sheetFormatPr defaultColWidth="9.140625" defaultRowHeight="12.75"/>
  <cols>
    <col min="1" max="1" width="13.00390625" style="0" customWidth="1"/>
    <col min="2" max="2" width="38.421875" style="0" customWidth="1"/>
    <col min="3" max="3" width="34.421875" style="0" customWidth="1"/>
    <col min="4" max="4" width="17.57421875" style="0" customWidth="1"/>
    <col min="5" max="5" width="26.57421875" style="0" customWidth="1"/>
  </cols>
  <sheetData>
    <row r="1" spans="1:3" ht="15">
      <c r="A1" s="1"/>
      <c r="B1" s="6" t="s">
        <v>43</v>
      </c>
      <c r="C1" s="2"/>
    </row>
    <row r="2" spans="1:3" ht="15">
      <c r="A2" s="1"/>
      <c r="B2" s="6"/>
      <c r="C2" s="2"/>
    </row>
    <row r="3" spans="1:5" ht="15">
      <c r="A3" s="1"/>
      <c r="B3" s="6"/>
      <c r="C3" s="169" t="s">
        <v>99</v>
      </c>
      <c r="D3" s="169" t="s">
        <v>97</v>
      </c>
      <c r="E3" s="169" t="s">
        <v>98</v>
      </c>
    </row>
    <row r="4" spans="1:2" ht="15.75" thickBot="1">
      <c r="A4" s="4"/>
      <c r="B4" s="3" t="s">
        <v>38</v>
      </c>
    </row>
    <row r="5" spans="1:5" ht="15" thickBot="1">
      <c r="A5" s="4">
        <v>1</v>
      </c>
      <c r="B5" s="180"/>
      <c r="C5" s="168"/>
      <c r="D5" s="163"/>
      <c r="E5" s="163"/>
    </row>
    <row r="6" spans="1:5" ht="15" thickBot="1">
      <c r="A6" s="4">
        <v>2</v>
      </c>
      <c r="B6" s="181"/>
      <c r="C6" s="175"/>
      <c r="D6" s="176"/>
      <c r="E6" s="176"/>
    </row>
    <row r="7" spans="1:5" ht="15" thickBot="1">
      <c r="A7" s="4">
        <v>3</v>
      </c>
      <c r="B7" s="181"/>
      <c r="C7" s="175"/>
      <c r="D7" s="176"/>
      <c r="E7" s="176"/>
    </row>
    <row r="8" spans="1:5" ht="15" thickBot="1">
      <c r="A8" s="4">
        <v>4</v>
      </c>
      <c r="B8" s="181"/>
      <c r="C8" s="175"/>
      <c r="D8" s="176"/>
      <c r="E8" s="176"/>
    </row>
    <row r="9" spans="1:3" ht="15.75" thickBot="1">
      <c r="A9" s="4"/>
      <c r="B9" s="182" t="s">
        <v>39</v>
      </c>
      <c r="C9" s="2"/>
    </row>
    <row r="10" spans="1:5" ht="15" thickBot="1">
      <c r="A10" s="4">
        <v>1</v>
      </c>
      <c r="B10" s="183"/>
      <c r="C10" s="179"/>
      <c r="D10" s="163"/>
      <c r="E10" s="163"/>
    </row>
    <row r="11" spans="1:5" ht="15" thickBot="1">
      <c r="A11" s="4">
        <v>2</v>
      </c>
      <c r="B11" s="184"/>
      <c r="C11" s="177"/>
      <c r="D11" s="176"/>
      <c r="E11" s="176"/>
    </row>
    <row r="12" spans="1:5" ht="15" thickBot="1">
      <c r="A12" s="4">
        <v>3</v>
      </c>
      <c r="B12" s="185"/>
      <c r="C12" s="177"/>
      <c r="D12" s="176"/>
      <c r="E12" s="176"/>
    </row>
    <row r="13" spans="1:5" ht="15" thickBot="1">
      <c r="A13" s="4">
        <v>4</v>
      </c>
      <c r="B13" s="185"/>
      <c r="C13" s="177"/>
      <c r="D13" s="176"/>
      <c r="E13" s="176"/>
    </row>
    <row r="14" spans="1:5" ht="15.75" thickBot="1">
      <c r="A14" s="8" t="s">
        <v>42</v>
      </c>
      <c r="B14" s="186"/>
      <c r="C14" s="175"/>
      <c r="D14" s="176"/>
      <c r="E14" s="176"/>
    </row>
    <row r="15" spans="1:5" ht="15" thickBot="1">
      <c r="A15" s="4"/>
      <c r="B15" s="187"/>
      <c r="C15" s="175"/>
      <c r="D15" s="176"/>
      <c r="E15" s="176"/>
    </row>
    <row r="16" spans="1:5" ht="15" thickBot="1">
      <c r="A16" s="4"/>
      <c r="B16" s="188"/>
      <c r="C16" s="177"/>
      <c r="D16" s="176"/>
      <c r="E16" s="176"/>
    </row>
    <row r="17" spans="1:5" ht="15" thickBot="1">
      <c r="A17" s="4"/>
      <c r="B17" s="188"/>
      <c r="C17" s="177"/>
      <c r="D17" s="176"/>
      <c r="E17" s="176"/>
    </row>
    <row r="18" spans="1:5" ht="15" thickBot="1">
      <c r="A18" s="4"/>
      <c r="B18" s="188"/>
      <c r="C18" s="177"/>
      <c r="D18" s="176"/>
      <c r="E18" s="176"/>
    </row>
    <row r="19" spans="1:5" ht="15.75" thickBot="1">
      <c r="A19" s="4"/>
      <c r="B19" s="182" t="s">
        <v>40</v>
      </c>
      <c r="C19" s="175"/>
      <c r="D19" s="176"/>
      <c r="E19" s="176"/>
    </row>
    <row r="20" spans="1:5" ht="15" thickBot="1">
      <c r="A20" s="4">
        <v>1</v>
      </c>
      <c r="B20" s="189"/>
      <c r="C20" s="179"/>
      <c r="D20" s="163"/>
      <c r="E20" s="163"/>
    </row>
    <row r="21" spans="1:5" ht="15" thickBot="1">
      <c r="A21" s="4">
        <v>2</v>
      </c>
      <c r="B21" s="190"/>
      <c r="C21" s="177"/>
      <c r="D21" s="176"/>
      <c r="E21" s="176"/>
    </row>
    <row r="22" spans="1:5" ht="15" thickBot="1">
      <c r="A22" s="4">
        <v>3</v>
      </c>
      <c r="B22" s="191"/>
      <c r="C22" s="177"/>
      <c r="D22" s="176"/>
      <c r="E22" s="176"/>
    </row>
    <row r="23" spans="1:5" ht="15" thickBot="1">
      <c r="A23" s="4">
        <v>4</v>
      </c>
      <c r="B23" s="191"/>
      <c r="C23" s="177"/>
      <c r="D23" s="176"/>
      <c r="E23" s="176"/>
    </row>
    <row r="24" spans="1:5" ht="15.75" thickBot="1">
      <c r="A24" s="4"/>
      <c r="B24" s="182" t="s">
        <v>41</v>
      </c>
      <c r="C24" s="175"/>
      <c r="D24" s="176"/>
      <c r="E24" s="176"/>
    </row>
    <row r="25" spans="1:5" ht="15" thickBot="1">
      <c r="A25" s="4">
        <v>1</v>
      </c>
      <c r="B25" s="189"/>
      <c r="C25" s="179"/>
      <c r="D25" s="163"/>
      <c r="E25" s="163"/>
    </row>
    <row r="26" spans="1:5" ht="15" thickBot="1">
      <c r="A26" s="4">
        <v>2</v>
      </c>
      <c r="B26" s="190"/>
      <c r="C26" s="178"/>
      <c r="D26" s="176"/>
      <c r="E26" s="176"/>
    </row>
    <row r="27" spans="1:5" ht="15" thickBot="1">
      <c r="A27" s="4">
        <v>3</v>
      </c>
      <c r="B27" s="190"/>
      <c r="C27" s="178"/>
      <c r="D27" s="176"/>
      <c r="E27" s="176"/>
    </row>
    <row r="28" spans="1:5" ht="15" thickBot="1">
      <c r="A28" s="4">
        <v>4</v>
      </c>
      <c r="B28" s="190"/>
      <c r="C28" s="177"/>
      <c r="D28" s="176"/>
      <c r="E28" s="176"/>
    </row>
    <row r="29" spans="1:5" ht="15.75" thickBot="1">
      <c r="A29" s="8" t="s">
        <v>42</v>
      </c>
      <c r="B29" s="186"/>
      <c r="C29" s="175"/>
      <c r="D29" s="176"/>
      <c r="E29" s="176"/>
    </row>
    <row r="30" spans="1:5" ht="15" thickBot="1">
      <c r="A30" s="4"/>
      <c r="B30" s="192"/>
      <c r="C30" s="175"/>
      <c r="D30" s="176"/>
      <c r="E30" s="176"/>
    </row>
    <row r="31" spans="1:5" ht="15" thickBot="1">
      <c r="A31" s="4"/>
      <c r="B31" s="193"/>
      <c r="C31" s="175"/>
      <c r="D31" s="176"/>
      <c r="E31" s="176"/>
    </row>
    <row r="32" spans="1:5" ht="15" thickBot="1">
      <c r="A32" s="4"/>
      <c r="B32" s="181"/>
      <c r="C32" s="175"/>
      <c r="D32" s="176"/>
      <c r="E32" s="176"/>
    </row>
    <row r="33" spans="1:5" ht="14.25">
      <c r="A33" s="4"/>
      <c r="B33" s="7"/>
      <c r="C33" s="175"/>
      <c r="D33" s="176"/>
      <c r="E33" s="176"/>
    </row>
    <row r="34" spans="1:2" ht="14.25">
      <c r="A34" s="4"/>
      <c r="B34" s="4"/>
    </row>
    <row r="35" spans="1:2" ht="14.25">
      <c r="A35" s="4"/>
      <c r="B35" s="4"/>
    </row>
    <row r="36" spans="1:2" ht="14.25">
      <c r="A36" s="4"/>
      <c r="B36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maciej.papierski</dc:creator>
  <cp:keywords/>
  <dc:description/>
  <cp:lastModifiedBy>Jacek B</cp:lastModifiedBy>
  <cp:lastPrinted>2015-09-16T08:26:55Z</cp:lastPrinted>
  <dcterms:created xsi:type="dcterms:W3CDTF">2009-09-16T11:41:28Z</dcterms:created>
  <dcterms:modified xsi:type="dcterms:W3CDTF">2015-10-02T13:44:44Z</dcterms:modified>
  <cp:category/>
  <cp:version/>
  <cp:contentType/>
  <cp:contentStatus/>
</cp:coreProperties>
</file>